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P:\OBHE\OBHE.033 - BD Terchovska\v.2 DSP\DSP\SO 204,205,306 Verejne osvetlenie\"/>
    </mc:Choice>
  </mc:AlternateContent>
  <xr:revisionPtr revIDLastSave="0" documentId="13_ncr:1_{76BE720E-52A2-446D-ACCC-A1C396AC95EE}" xr6:coauthVersionLast="47" xr6:coauthVersionMax="47" xr10:uidLastSave="{00000000-0000-0000-0000-000000000000}"/>
  <bookViews>
    <workbookView xWindow="38280" yWindow="-120" windowWidth="38640" windowHeight="21120" tabRatio="809" firstSheet="7" activeTab="7" xr2:uid="{00000000-000D-0000-FFFF-FFFF00000000}"/>
  </bookViews>
  <sheets>
    <sheet name="6005" sheetId="28480" state="hidden" r:id="rId1"/>
    <sheet name="Topení" sheetId="28456" state="hidden" r:id="rId2"/>
    <sheet name="UT" sheetId="28489" state="hidden" r:id="rId3"/>
    <sheet name="VZT" sheetId="28488" state="hidden" r:id="rId4"/>
    <sheet name="ZTI" sheetId="28491" state="hidden" r:id="rId5"/>
    <sheet name="ZTI-zařízení" sheetId="28482" state="hidden" r:id="rId6"/>
    <sheet name="elektro" sheetId="28486" state="hidden" r:id="rId7"/>
    <sheet name="VV" sheetId="28536" r:id="rId8"/>
  </sheets>
  <definedNames>
    <definedName name="_xlnm._FilterDatabase" localSheetId="7" hidden="1">VV!$A$15:$I$66</definedName>
    <definedName name="_obl11">#REF!</definedName>
    <definedName name="_obl12">#REF!</definedName>
    <definedName name="_obl13">#REF!</definedName>
    <definedName name="_obl14">#REF!</definedName>
    <definedName name="_obl15">#REF!</definedName>
    <definedName name="_obl16">#REF!</definedName>
    <definedName name="_obl17">#REF!</definedName>
    <definedName name="_obl1710">#REF!</definedName>
    <definedName name="_obl1711">#REF!</definedName>
    <definedName name="_obl1712">#REF!</definedName>
    <definedName name="_obl1713">#REF!</definedName>
    <definedName name="_obl1714">#REF!</definedName>
    <definedName name="_obl1715">#REF!</definedName>
    <definedName name="_obl1716">#REF!</definedName>
    <definedName name="_obl1717">#REF!</definedName>
    <definedName name="_obl1718">#REF!</definedName>
    <definedName name="_obl1719">#REF!</definedName>
    <definedName name="_obl173">#REF!</definedName>
    <definedName name="_obl174">#REF!</definedName>
    <definedName name="_obl175">#REF!</definedName>
    <definedName name="_obl176">#REF!</definedName>
    <definedName name="_obl177">#REF!</definedName>
    <definedName name="_obl178">#REF!</definedName>
    <definedName name="_obl179">#REF!</definedName>
    <definedName name="_obl18">#REF!</definedName>
    <definedName name="_obl181">#REF!</definedName>
    <definedName name="_obl1816">#REF!</definedName>
    <definedName name="_obl1820">#REF!</definedName>
    <definedName name="_obl1821">#REF!</definedName>
    <definedName name="_obl1822">#REF!</definedName>
    <definedName name="_obl1823">#REF!</definedName>
    <definedName name="_obl1824">#REF!</definedName>
    <definedName name="_obl1825">#REF!</definedName>
    <definedName name="_obl1826">#REF!</definedName>
    <definedName name="_obl1827">#REF!</definedName>
    <definedName name="_obl1828">#REF!</definedName>
    <definedName name="_obl1829">#REF!</definedName>
    <definedName name="_obl183">#REF!</definedName>
    <definedName name="_obl1831">#REF!</definedName>
    <definedName name="_obl1832">#REF!</definedName>
    <definedName name="_obl184">#REF!</definedName>
    <definedName name="_obl185">#REF!</definedName>
    <definedName name="_obl186">#REF!</definedName>
    <definedName name="_obl187">#REF!</definedName>
    <definedName name="bghrerr">#REF!</definedName>
    <definedName name="bhvfdgvf">#REF!</definedName>
    <definedName name="celkrozp">#REF!</definedName>
    <definedName name="dfdaf">#REF!</definedName>
    <definedName name="DKGJSDGS">#REF!</definedName>
    <definedName name="dsfbhbg">#REF!</definedName>
    <definedName name="exter1">#REF!</definedName>
    <definedName name="hovno">#REF!</definedName>
    <definedName name="inter1">#REF!</definedName>
    <definedName name="jzzuggt">#REF!</definedName>
    <definedName name="k_1">#N/A</definedName>
    <definedName name="kk">"$#REF!.$J$4"</definedName>
    <definedName name="lg">"$#REF!.$J$5"</definedName>
    <definedName name="mts">#REF!</definedName>
    <definedName name="_xlnm.Print_Titles" localSheetId="7">VV!$15:$15</definedName>
    <definedName name="obch_sleva">#REF!</definedName>
    <definedName name="_xlnm.Print_Area" localSheetId="7">VV!$A$1:$I$71</definedName>
    <definedName name="pokusAAAA">#REF!</definedName>
    <definedName name="pokusadres">#REF!</definedName>
    <definedName name="položka_A1">#REF!</definedName>
    <definedName name="pom_výp_zač">#REF!</definedName>
    <definedName name="pom_výpočty">#REF!</definedName>
    <definedName name="prep_schem">#REF!</definedName>
    <definedName name="rozvržení_rozp">#REF!</definedName>
    <definedName name="ssss">#REF!</definedName>
    <definedName name="subslevy">#REF!</definedName>
    <definedName name="sumpok">#REF!</definedName>
    <definedName name="výpočty">#REF!</definedName>
    <definedName name="vystup">#REF!</definedName>
    <definedName name="zahrnsazby">#REF!</definedName>
    <definedName name="zahrnslevy">#REF!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8" i="28536" l="1"/>
  <c r="H57" i="28536"/>
  <c r="H56" i="28536"/>
  <c r="H55" i="28536"/>
  <c r="F34" i="28536"/>
  <c r="H34" i="28536" s="1"/>
  <c r="F33" i="28536"/>
  <c r="H33" i="28536"/>
  <c r="F42" i="28536"/>
  <c r="Q36" i="28536"/>
  <c r="F35" i="28536"/>
  <c r="H30" i="28536"/>
  <c r="H28" i="28536"/>
  <c r="H27" i="28536"/>
  <c r="H24" i="28536"/>
  <c r="H23" i="28536"/>
  <c r="H22" i="28536"/>
  <c r="H21" i="28536"/>
  <c r="H20" i="28536"/>
  <c r="H26" i="28536" l="1"/>
  <c r="H66" i="28536" l="1"/>
  <c r="H65" i="28536"/>
  <c r="H64" i="28536"/>
  <c r="H63" i="28536"/>
  <c r="H62" i="28536"/>
  <c r="H61" i="28536"/>
  <c r="H60" i="28536"/>
  <c r="H53" i="28536"/>
  <c r="H52" i="28536"/>
  <c r="H51" i="28536"/>
  <c r="H50" i="28536"/>
  <c r="H48" i="28536"/>
  <c r="H47" i="28536"/>
  <c r="H46" i="28536"/>
  <c r="H45" i="28536"/>
  <c r="H43" i="28536"/>
  <c r="H42" i="28536"/>
  <c r="H41" i="28536"/>
  <c r="H40" i="28536"/>
  <c r="H39" i="28536"/>
  <c r="H38" i="28536"/>
  <c r="H37" i="28536"/>
  <c r="H36" i="28536"/>
  <c r="H35" i="28536"/>
  <c r="H32" i="28536"/>
  <c r="H31" i="28536"/>
  <c r="H29" i="28536"/>
  <c r="H25" i="28536"/>
  <c r="H19" i="28536"/>
  <c r="H59" i="28536" l="1"/>
  <c r="H54" i="28536" s="1"/>
  <c r="H49" i="28536"/>
  <c r="H44" i="28536"/>
  <c r="H18" i="28536"/>
  <c r="H17" i="28536" l="1"/>
  <c r="F160" i="28486" l="1"/>
  <c r="F159" i="28486"/>
  <c r="F158" i="28486"/>
  <c r="F157" i="28486"/>
  <c r="F161" i="28486" s="1"/>
  <c r="F152" i="28486"/>
  <c r="F151" i="28486"/>
  <c r="F150" i="28486"/>
  <c r="F149" i="28486"/>
  <c r="F148" i="28486"/>
  <c r="F147" i="28486"/>
  <c r="F146" i="28486"/>
  <c r="F145" i="28486"/>
  <c r="F144" i="28486"/>
  <c r="F141" i="28486"/>
  <c r="F140" i="28486"/>
  <c r="F139" i="28486"/>
  <c r="F138" i="28486"/>
  <c r="F137" i="28486"/>
  <c r="F136" i="28486"/>
  <c r="F135" i="28486"/>
  <c r="F134" i="28486"/>
  <c r="F132" i="28486"/>
  <c r="F131" i="28486"/>
  <c r="F130" i="28486"/>
  <c r="F129" i="28486"/>
  <c r="F128" i="28486"/>
  <c r="F127" i="28486"/>
  <c r="F123" i="28486"/>
  <c r="F122" i="28486"/>
  <c r="F121" i="28486"/>
  <c r="F120" i="28486"/>
  <c r="F119" i="28486"/>
  <c r="F118" i="28486"/>
  <c r="F117" i="28486"/>
  <c r="F116" i="28486"/>
  <c r="F115" i="28486"/>
  <c r="F114" i="28486"/>
  <c r="F111" i="28486"/>
  <c r="F110" i="28486"/>
  <c r="F109" i="28486"/>
  <c r="F108" i="28486"/>
  <c r="F107" i="28486"/>
  <c r="F106" i="28486"/>
  <c r="F104" i="28486"/>
  <c r="F103" i="28486"/>
  <c r="F102" i="28486"/>
  <c r="F101" i="28486"/>
  <c r="F100" i="28486"/>
  <c r="F99" i="28486"/>
  <c r="F98" i="28486"/>
  <c r="F96" i="28486"/>
  <c r="F95" i="28486"/>
  <c r="F94" i="28486"/>
  <c r="F93" i="28486"/>
  <c r="F92" i="28486"/>
  <c r="F91" i="28486"/>
  <c r="F90" i="28486"/>
  <c r="F89" i="28486"/>
  <c r="F88" i="28486"/>
  <c r="F87" i="28486"/>
  <c r="F86" i="28486"/>
  <c r="F83" i="28486"/>
  <c r="F82" i="28486"/>
  <c r="F81" i="28486"/>
  <c r="F80" i="28486"/>
  <c r="F79" i="28486"/>
  <c r="F78" i="28486"/>
  <c r="F77" i="28486"/>
  <c r="F76" i="28486"/>
  <c r="F75" i="28486"/>
  <c r="F74" i="28486"/>
  <c r="F73" i="28486"/>
  <c r="F72" i="28486"/>
  <c r="F71" i="28486"/>
  <c r="F70" i="28486"/>
  <c r="F69" i="28486"/>
  <c r="F68" i="28486"/>
  <c r="F67" i="28486"/>
  <c r="F64" i="28486"/>
  <c r="F63" i="28486"/>
  <c r="F62" i="28486"/>
  <c r="F61" i="28486"/>
  <c r="F60" i="28486"/>
  <c r="F59" i="28486"/>
  <c r="F58" i="28486"/>
  <c r="F57" i="28486"/>
  <c r="F56" i="28486"/>
  <c r="F55" i="28486"/>
  <c r="F54" i="28486"/>
  <c r="F53" i="28486"/>
  <c r="F52" i="28486"/>
  <c r="F51" i="28486"/>
  <c r="F50" i="28486"/>
  <c r="F49" i="28486"/>
  <c r="F48" i="28486"/>
  <c r="F47" i="28486"/>
  <c r="F46" i="28486"/>
  <c r="F45" i="28486"/>
  <c r="F44" i="28486"/>
  <c r="F43" i="28486"/>
  <c r="F42" i="28486"/>
  <c r="F41" i="28486"/>
  <c r="F40" i="28486"/>
  <c r="F39" i="28486"/>
  <c r="F36" i="28486"/>
  <c r="F35" i="28486"/>
  <c r="F34" i="28486"/>
  <c r="F33" i="28486"/>
  <c r="F32" i="28486"/>
  <c r="F31" i="28486"/>
  <c r="F30" i="28486"/>
  <c r="F29" i="28486"/>
  <c r="F28" i="28486"/>
  <c r="F27" i="28486"/>
  <c r="F26" i="28486"/>
  <c r="F22" i="28486"/>
  <c r="F154" i="28486" s="1"/>
  <c r="F23" i="28486"/>
  <c r="F24" i="28486"/>
  <c r="F25" i="28486"/>
  <c r="F17" i="28486"/>
  <c r="F16" i="28486"/>
  <c r="F15" i="28486"/>
  <c r="F14" i="28486"/>
  <c r="F13" i="28486"/>
  <c r="F12" i="28486"/>
  <c r="F11" i="28486"/>
  <c r="F10" i="28486"/>
  <c r="F9" i="28486"/>
  <c r="F8" i="28486"/>
  <c r="F18" i="28486" s="1"/>
  <c r="G202" i="28491"/>
  <c r="H202" i="28491" s="1"/>
  <c r="G228" i="28491"/>
  <c r="H228" i="28491"/>
  <c r="G227" i="28491"/>
  <c r="H227" i="28491" s="1"/>
  <c r="G226" i="28491"/>
  <c r="H226" i="28491" s="1"/>
  <c r="G223" i="28491"/>
  <c r="H223" i="28491"/>
  <c r="G221" i="28491"/>
  <c r="H221" i="28491" s="1"/>
  <c r="G219" i="28491"/>
  <c r="H219" i="28491" s="1"/>
  <c r="G217" i="28491"/>
  <c r="H217" i="28491"/>
  <c r="G215" i="28491"/>
  <c r="H215" i="28491" s="1"/>
  <c r="G214" i="28491"/>
  <c r="H214" i="28491"/>
  <c r="G213" i="28491"/>
  <c r="H213" i="28491"/>
  <c r="G211" i="28491"/>
  <c r="H211" i="28491" s="1"/>
  <c r="G209" i="28491"/>
  <c r="H209" i="28491" s="1"/>
  <c r="G208" i="28491"/>
  <c r="H208" i="28491"/>
  <c r="G207" i="28491"/>
  <c r="H207" i="28491" s="1"/>
  <c r="G206" i="28491"/>
  <c r="H206" i="28491" s="1"/>
  <c r="G205" i="28491"/>
  <c r="H205" i="28491"/>
  <c r="G200" i="28491"/>
  <c r="H200" i="28491" s="1"/>
  <c r="G197" i="28491"/>
  <c r="H197" i="28491" s="1"/>
  <c r="G195" i="28491"/>
  <c r="H195" i="28491"/>
  <c r="G192" i="28491"/>
  <c r="H192" i="28491" s="1"/>
  <c r="G189" i="28491"/>
  <c r="H189" i="28491" s="1"/>
  <c r="G173" i="28491"/>
  <c r="H173" i="28491"/>
  <c r="G172" i="28491"/>
  <c r="H172" i="28491" s="1"/>
  <c r="G171" i="28491"/>
  <c r="H171" i="28491" s="1"/>
  <c r="G170" i="28491"/>
  <c r="H170" i="28491"/>
  <c r="G169" i="28491"/>
  <c r="H169" i="28491"/>
  <c r="G166" i="28491"/>
  <c r="H166" i="28491" s="1"/>
  <c r="G165" i="28491"/>
  <c r="H165" i="28491"/>
  <c r="G164" i="28491"/>
  <c r="H164" i="28491" s="1"/>
  <c r="G162" i="28491"/>
  <c r="H162" i="28491" s="1"/>
  <c r="G160" i="28491"/>
  <c r="H160" i="28491"/>
  <c r="G159" i="28491"/>
  <c r="H159" i="28491" s="1"/>
  <c r="G158" i="28491"/>
  <c r="H158" i="28491"/>
  <c r="G155" i="28491"/>
  <c r="H155" i="28491"/>
  <c r="G154" i="28491"/>
  <c r="H154" i="28491" s="1"/>
  <c r="G153" i="28491"/>
  <c r="H153" i="28491" s="1"/>
  <c r="G152" i="28491"/>
  <c r="H152" i="28491" s="1"/>
  <c r="G149" i="28491"/>
  <c r="H149" i="28491" s="1"/>
  <c r="G148" i="28491"/>
  <c r="H148" i="28491" s="1"/>
  <c r="G140" i="28491"/>
  <c r="H140" i="28491"/>
  <c r="G139" i="28491"/>
  <c r="H139" i="28491" s="1"/>
  <c r="G137" i="28491"/>
  <c r="H137" i="28491"/>
  <c r="G136" i="28491"/>
  <c r="H136" i="28491"/>
  <c r="G135" i="28491"/>
  <c r="H135" i="28491" s="1"/>
  <c r="G134" i="28491"/>
  <c r="H134" i="28491" s="1"/>
  <c r="G114" i="28491"/>
  <c r="H114" i="28491"/>
  <c r="G113" i="28491"/>
  <c r="H113" i="28491" s="1"/>
  <c r="G112" i="28491"/>
  <c r="H112" i="28491" s="1"/>
  <c r="G111" i="28491"/>
  <c r="H111" i="28491" s="1"/>
  <c r="G110" i="28491"/>
  <c r="H110" i="28491" s="1"/>
  <c r="G108" i="28491"/>
  <c r="H108" i="28491" s="1"/>
  <c r="G107" i="28491"/>
  <c r="H107" i="28491"/>
  <c r="G106" i="28491"/>
  <c r="H106" i="28491" s="1"/>
  <c r="G105" i="28491"/>
  <c r="H105" i="28491" s="1"/>
  <c r="G99" i="28491"/>
  <c r="H99" i="28491" s="1"/>
  <c r="G98" i="28491"/>
  <c r="H98" i="28491" s="1"/>
  <c r="G97" i="28491"/>
  <c r="H97" i="28491" s="1"/>
  <c r="G85" i="28491"/>
  <c r="H85" i="28491"/>
  <c r="G84" i="28491"/>
  <c r="H84" i="28491" s="1"/>
  <c r="G83" i="28491"/>
  <c r="H83" i="28491" s="1"/>
  <c r="G81" i="28491"/>
  <c r="H81" i="28491" s="1"/>
  <c r="G80" i="28491"/>
  <c r="H80" i="28491" s="1"/>
  <c r="G79" i="28491"/>
  <c r="H79" i="28491" s="1"/>
  <c r="G78" i="28491"/>
  <c r="H78" i="28491"/>
  <c r="G76" i="28491"/>
  <c r="H76" i="28491" s="1"/>
  <c r="G75" i="28491"/>
  <c r="H75" i="28491"/>
  <c r="G74" i="28491"/>
  <c r="H74" i="28491" s="1"/>
  <c r="G73" i="28491"/>
  <c r="H73" i="28491" s="1"/>
  <c r="G71" i="28491"/>
  <c r="H71" i="28491" s="1"/>
  <c r="G70" i="28491"/>
  <c r="H70" i="28491"/>
  <c r="G69" i="28491"/>
  <c r="H69" i="28491" s="1"/>
  <c r="G68" i="28491"/>
  <c r="H68" i="28491" s="1"/>
  <c r="G66" i="28491"/>
  <c r="H66" i="28491" s="1"/>
  <c r="G65" i="28491"/>
  <c r="H65" i="28491" s="1"/>
  <c r="G64" i="28491"/>
  <c r="H64" i="28491" s="1"/>
  <c r="G63" i="28491"/>
  <c r="H63" i="28491"/>
  <c r="G62" i="28491"/>
  <c r="H62" i="28491" s="1"/>
  <c r="G45" i="28491"/>
  <c r="H45" i="28491"/>
  <c r="G43" i="28491"/>
  <c r="H43" i="28491" s="1"/>
  <c r="G42" i="28491"/>
  <c r="H42" i="28491" s="1"/>
  <c r="G41" i="28491"/>
  <c r="H41" i="28491" s="1"/>
  <c r="G40" i="28491"/>
  <c r="H40" i="28491"/>
  <c r="G38" i="28491"/>
  <c r="H38" i="28491" s="1"/>
  <c r="G36" i="28491"/>
  <c r="H36" i="28491" s="1"/>
  <c r="G35" i="28491"/>
  <c r="H35" i="28491" s="1"/>
  <c r="G34" i="28491"/>
  <c r="H34" i="28491" s="1"/>
  <c r="G33" i="28491"/>
  <c r="H33" i="28491" s="1"/>
  <c r="G30" i="28491"/>
  <c r="H30" i="28491"/>
  <c r="G29" i="28491"/>
  <c r="H29" i="28491"/>
  <c r="G28" i="28491"/>
  <c r="H28" i="28491" s="1"/>
  <c r="G27" i="28491"/>
  <c r="H27" i="28491" s="1"/>
  <c r="G25" i="28491"/>
  <c r="H25" i="28491" s="1"/>
  <c r="G24" i="28491"/>
  <c r="H24" i="28491" s="1"/>
  <c r="G64" i="28489"/>
  <c r="H64" i="28489"/>
  <c r="G63" i="28489"/>
  <c r="H63" i="28489" s="1"/>
  <c r="G62" i="28489"/>
  <c r="H62" i="28489" s="1"/>
  <c r="G60" i="28489"/>
  <c r="H60" i="28489" s="1"/>
  <c r="G59" i="28489"/>
  <c r="H59" i="28489" s="1"/>
  <c r="G58" i="28489"/>
  <c r="H58" i="28489" s="1"/>
  <c r="G57" i="28489"/>
  <c r="H57" i="28489"/>
  <c r="G56" i="28489"/>
  <c r="H56" i="28489" s="1"/>
  <c r="G54" i="28489"/>
  <c r="H54" i="28489" s="1"/>
  <c r="G52" i="28489"/>
  <c r="H52" i="28489" s="1"/>
  <c r="G51" i="28489"/>
  <c r="H51" i="28489" s="1"/>
  <c r="G50" i="28489"/>
  <c r="H50" i="28489" s="1"/>
  <c r="G49" i="28489"/>
  <c r="H49" i="28489"/>
  <c r="G46" i="28489"/>
  <c r="H46" i="28489" s="1"/>
  <c r="G45" i="28489"/>
  <c r="H45" i="28489" s="1"/>
  <c r="G44" i="28489"/>
  <c r="H44" i="28489" s="1"/>
  <c r="G43" i="28489"/>
  <c r="H43" i="28489" s="1"/>
  <c r="G42" i="28489"/>
  <c r="H42" i="28489" s="1"/>
  <c r="G41" i="28489"/>
  <c r="H41" i="28489"/>
  <c r="G40" i="28489"/>
  <c r="H40" i="28489" s="1"/>
  <c r="G39" i="28489"/>
  <c r="H39" i="28489" s="1"/>
  <c r="G37" i="28489"/>
  <c r="H37" i="28489" s="1"/>
  <c r="G36" i="28489"/>
  <c r="H36" i="28489" s="1"/>
  <c r="G34" i="28489"/>
  <c r="H34" i="28489" s="1"/>
  <c r="G33" i="28489"/>
  <c r="H33" i="28489"/>
  <c r="G32" i="28489"/>
  <c r="H32" i="28489" s="1"/>
  <c r="G30" i="28489"/>
  <c r="H30" i="28489" s="1"/>
  <c r="G29" i="28489"/>
  <c r="H29" i="28489" s="1"/>
  <c r="G27" i="28489"/>
  <c r="H27" i="28489" s="1"/>
  <c r="G25" i="28489"/>
  <c r="H25" i="28489" s="1"/>
  <c r="G23" i="28489"/>
  <c r="H23" i="28489"/>
  <c r="G22" i="28489"/>
  <c r="H22" i="28489" s="1"/>
  <c r="G21" i="28489"/>
  <c r="H21" i="28489" s="1"/>
  <c r="G20" i="28489"/>
  <c r="H20" i="28489" s="1"/>
  <c r="G19" i="28489"/>
  <c r="H19" i="28489" s="1"/>
  <c r="G11" i="28489"/>
  <c r="H11" i="28489" s="1"/>
  <c r="H12" i="28489" s="1"/>
  <c r="G7" i="28489"/>
  <c r="H7" i="28489" s="1"/>
  <c r="G6" i="28489"/>
  <c r="H6" i="28489" s="1"/>
  <c r="H8" i="28489" s="1"/>
  <c r="G5" i="28489"/>
  <c r="H5" i="28489"/>
  <c r="AV13" i="28482"/>
  <c r="AV12" i="28482"/>
  <c r="AV11" i="28482"/>
  <c r="AV10" i="28482"/>
  <c r="AV9" i="28482"/>
  <c r="AV8" i="28482"/>
  <c r="AV7" i="28482"/>
  <c r="AV16" i="28482" s="1"/>
  <c r="F5" i="28480"/>
  <c r="F10" i="28480" s="1"/>
  <c r="F6" i="28480"/>
  <c r="F7" i="28480"/>
  <c r="F8" i="28480"/>
  <c r="F6" i="28456"/>
  <c r="F7" i="28456"/>
  <c r="F25" i="28456" s="1"/>
  <c r="F8" i="28456"/>
  <c r="F9" i="28456"/>
  <c r="F11" i="28456"/>
  <c r="F12" i="28456"/>
  <c r="F13" i="28456"/>
  <c r="F14" i="28456"/>
  <c r="F15" i="28456"/>
  <c r="F16" i="28456"/>
  <c r="F17" i="28456"/>
  <c r="F18" i="28456"/>
  <c r="F20" i="28456"/>
  <c r="F22" i="28456"/>
  <c r="F23" i="28456"/>
  <c r="H66" i="28489" l="1"/>
  <c r="F163" i="28486"/>
  <c r="H230" i="28491"/>
</calcChain>
</file>

<file path=xl/sharedStrings.xml><?xml version="1.0" encoding="utf-8"?>
<sst xmlns="http://schemas.openxmlformats.org/spreadsheetml/2006/main" count="1197" uniqueCount="727">
  <si>
    <t>A3</t>
  </si>
  <si>
    <t>č.pol.</t>
  </si>
  <si>
    <t>popis položky</t>
  </si>
  <si>
    <t>m.j.</t>
  </si>
  <si>
    <t>množství</t>
  </si>
  <si>
    <t>Kč/m.j.</t>
  </si>
  <si>
    <t>Kč celkem</t>
  </si>
  <si>
    <t>speciální konstrukce základů</t>
  </si>
  <si>
    <t>6005.01</t>
  </si>
  <si>
    <t>provedení základových pilot</t>
  </si>
  <si>
    <t>kpl</t>
  </si>
  <si>
    <t>Celkem :</t>
  </si>
  <si>
    <t>poznámka:</t>
  </si>
  <si>
    <t>Výkaz výměr</t>
  </si>
  <si>
    <t>č.položky</t>
  </si>
  <si>
    <t>INSTALACE TOPENÍ</t>
  </si>
  <si>
    <t>Armatury: Dodávka a montáž všech specifikovaných armatur, včetně utěsnění a přezkoušení funkce. Montáž konzol na stěnu, zavěšení těles na konzoly, připojení vzduchotechnik na potrubní rozvod UT.                                                                                                                    Potrubí: Dodávka trubek závitových bezešvých, dodávka konzol závěsů a objímek pro uchycení potrubí. Montáž potrubí, konzol a závěsů. Dodávka a montáž spojovacího a svařovacího materiálu. Propláchnutí a vyčištění potrubí před montáží, tlakové odzkoušení potrubí. Ochranné manžety při průchodu  potrubí stavebními konstrukcemi - dodávka a montáž. Napuštění systému upravenou vodou, odvzdušnění systému.                                                                                        Obecně: Po montáži a před uvedením do provozu bude zařízení opětně propláchnuto a poté vyzkoušeno tlakovou a dilatační zkouškou. Po uvedení do provozu bude zařízení vyzkoušeno topnou zkouškou v trvání 72 hodin. Rozsah a podmínky zkoušek stanoví ČSN 06 0310.</t>
  </si>
  <si>
    <t>6069.01</t>
  </si>
  <si>
    <t>Ruční regulační ventil - Kombi 3-plus</t>
  </si>
  <si>
    <t>DN20, Kvs=6,4m3/h</t>
  </si>
  <si>
    <t>ks</t>
  </si>
  <si>
    <t>6069.02</t>
  </si>
  <si>
    <t>Kulový kohout závitový</t>
  </si>
  <si>
    <t>- 1“</t>
  </si>
  <si>
    <t>6069.03</t>
  </si>
  <si>
    <t>Drobné armatury</t>
  </si>
  <si>
    <t xml:space="preserve">vypouštěcí kulový uzávěr Giacomini R 608-1/2" </t>
  </si>
  <si>
    <t>Automatický odvzdušňovací ventil G 3 / 8 "</t>
  </si>
  <si>
    <t>6069.04</t>
  </si>
  <si>
    <t>Teploměr s návarkem a jímkou přímoukazující 0-120°C</t>
  </si>
  <si>
    <t>6069.05</t>
  </si>
  <si>
    <t>Potrubní rozvody</t>
  </si>
  <si>
    <t>Potrubí ocelové závitové DN25 - 33,7x3,25 dle ČSN 42 5710, natřené, tepelně izolované dle G-technické zprávy</t>
  </si>
  <si>
    <t>m</t>
  </si>
  <si>
    <t>6069.06</t>
  </si>
  <si>
    <t>Napojení nových potrubních rozvodů na stávající rozvody DN25</t>
  </si>
  <si>
    <t>kompl.</t>
  </si>
  <si>
    <t>6069.07</t>
  </si>
  <si>
    <t>Doplňkové konstrukce ocelové, závěsy, upevnění</t>
  </si>
  <si>
    <t>kg</t>
  </si>
  <si>
    <t>dodávka, zhotovení a montáž</t>
  </si>
  <si>
    <t>6069.08</t>
  </si>
  <si>
    <t>Topná zkouška</t>
  </si>
  <si>
    <t>celkem</t>
  </si>
  <si>
    <t>CENA</t>
  </si>
  <si>
    <t>dodávka</t>
  </si>
  <si>
    <t>montáž</t>
  </si>
  <si>
    <t>€/m.j.</t>
  </si>
  <si>
    <t>€ celkem</t>
  </si>
  <si>
    <t>UPOZORNĚNÍ!!
Uvedené specifikace jsou závazné pro dodavatele</t>
  </si>
  <si>
    <t xml:space="preserve"> 6067.00</t>
  </si>
  <si>
    <t>ZDROJ TEPLA</t>
  </si>
  <si>
    <t xml:space="preserve"> 6067.01</t>
  </si>
  <si>
    <t>Při realizaci vytápění bude dodržen projekt,platné normy a předpisy. Práce bude prováděna v koordinaci se stavbou a ostatními navazujícími profesemi. Případné změny v provedení nebo materiálech musí být předem odsouhlaseny projektantem.Zdroj tepla: dodání kotle a ohřívače dle specifikace včetně usazení na místo , včetně spojovacího a montážního materiálu. Zhotovení a montáž potrubí odvodu spalin. Připojení kotle na přívodní a vratné potrubí UT a potrubí rozvodu plynu, přepadové potrubí pojistného ventilu zavést k odtoku do kanalizace. Propojení kotle a ohřívače TUV. Odzkoušení správné funkce kotle a jejich seřízení, uvedení kotle do provozu pracovníkem k tomu kvalifikovaným. Dodávka a montáž ekvitermní regulace dle specifikace, uvedení do funkce, přezkoušení. Závěsný teplovodní kotel na zemní plyn VAILLANT VU 282 E TURBOMAX, včetně vestavěného čerpadla expanzní nádoby, doplňkové expanzní nádoby 25 litrů ( tlaková expanzní nádoba s membránou typ EXPANZOMAT ),
příslušenství kotle:
300 855 Připojovací konzole na omítku
9147     Prostorový termostat VRT QZA ( s denním programem )
300 827 Svislé odkouření včetně střešního nástavce
300 803  Prodlužovací kus odkouření  3 metry
90 56     Střešní průchodka pro vodorovnou střechu
0376     Odkapávací nádobka pojistného ventilu
300 806  Spojovací objímky ( vnější a vnitřní )
95 70    Dálkové ovládání
dodávka a montáž</t>
  </si>
  <si>
    <t xml:space="preserve"> 6067.02</t>
  </si>
  <si>
    <t>Doplňková tlaková expanzní nádoba s membránou 50 litrů typ EXPANZOMAT
dodávka a montáž</t>
  </si>
  <si>
    <t xml:space="preserve"> 6067.03</t>
  </si>
  <si>
    <t>integrovaný rozdělovač a sběrač topných okruhů DN 65,  l = 1200 mm
dodávka a montáž</t>
  </si>
  <si>
    <t>ZDROJ TEPLA CELKEM</t>
  </si>
  <si>
    <t>KOMÍNY</t>
  </si>
  <si>
    <t xml:space="preserve"> 6068.01</t>
  </si>
  <si>
    <t>kotel bude odkouřen pomocí odtahového nástavce, který je součástí kotle, vyvedení na střechu</t>
  </si>
  <si>
    <t>CELKEM KOMÍNY</t>
  </si>
  <si>
    <t>Armatury:
Dodávka a montáž armatur dle specifikace materiálu, včetně utěsnění a přezkoušení funkce.
Otopná tělesa:
Dodávka deskových těles dle specifikace včetně nosných prvků a připevňovacího materiálu. Barevné provedení povrchové úpravy bude objednáno dle požadavku projektanta interieru. Montáž konzol na stěnu, zavěšení těles na konzoly, připojení těles na potrubní rozvod UT. Propláchnutí a vyčištění těles před montáží.
Potrubí:
Dodávka trubek závitových bezešvých, dodávka konzol závěsů a objímek pro uchycení potrubí. Montáž potrubí, konzol a závěsů. Dodávka a montáž spojovacího a svařovacího materiálu. Propláchnutí a vyčištění potrubí před montáží, tlakové odzkoušení potrubí. Ochranné manžety při průchodu  potrubí stavebními konstrukcemi - 
dodávka a montáž. 
Napuštění systému upravenou vodou, odvzdušnění systému.
Nátěry :
Veškeré potrubí a nosný materiál budou natřeny základním nátěrem. Neizolované potrubí včetně nosných prvků budou natřeny mimoto dvojnásobným nátěrem s 1x emailováním.
Obecně:
Po montáži a před uvedením do provozu bude zařízení opětně 
propláchnuto a poté vyzkoušeno tlakovou a dilatační zkouškou. 
Po uvedení do provozu bude zařízení vyzkoušeno topnou zkouškou 
v trvání 72 hodin. 
Rozsah a podmínky zkoušek stanoví ČSN 06 0310, 
její ustanovení je nuřtno dodržet. V průběhu topné zkoušky bude 
provedeno vyregulování topného systému pomocí 
radiátorových armatur. O úspěšně vykonané topné zkoušce bude 
vyhotoven protokol a zápis do stavebního deníku.</t>
  </si>
  <si>
    <t>Trubky závitové bezešvé včetně konzol, 
uložení, spojovacího a montážního materiálu, včetně montáže</t>
  </si>
  <si>
    <t xml:space="preserve"> - profil 3 / 8"</t>
  </si>
  <si>
    <t xml:space="preserve"> - profil 1 / 2"</t>
  </si>
  <si>
    <t xml:space="preserve"> - profil 3 / 4"</t>
  </si>
  <si>
    <t xml:space="preserve"> - profil 1"</t>
  </si>
  <si>
    <t xml:space="preserve"> - profil 5/4"</t>
  </si>
  <si>
    <t>Armatury uzavírací kulové včetně montáže</t>
  </si>
  <si>
    <t>DN 25</t>
  </si>
  <si>
    <t>Regulační smyčkový ventil OVENTROP s oboustranným vnějším závitem a převlečnou maticí včetně dvou přechodů pro navaření</t>
  </si>
  <si>
    <t>DN 20 typové číslo 106 05 06 + dva přechody pro navaření typové číslo 106 05 93</t>
  </si>
  <si>
    <t xml:space="preserve">Oběhové čerpadlo do potrubí </t>
  </si>
  <si>
    <t>DN 25, 230 V, s elektronickým řízením otáček TOP E 25 / 1-7</t>
  </si>
  <si>
    <t>DN 25, 230 V,  WILO RS 25/4</t>
  </si>
  <si>
    <t>Ventil radiátorový RD RV 85 s termostatickou hlavicí včetně montáže</t>
  </si>
  <si>
    <t xml:space="preserve"> - přímý G 3 / 8 " ( 10 b )</t>
  </si>
  <si>
    <t xml:space="preserve"> - přímý G 3 / 8 " ( 10 c )</t>
  </si>
  <si>
    <t xml:space="preserve"> - přímý G 1 / 2 " ( 15 c )</t>
  </si>
  <si>
    <t>Šroubení radiátorové</t>
  </si>
  <si>
    <t xml:space="preserve"> - rohový G 3 / 8 "</t>
  </si>
  <si>
    <t xml:space="preserve"> - rohový G 1 / 2 "</t>
  </si>
  <si>
    <t xml:space="preserve"> - kohout kulový plnící a vypouštěcí G 3 / 8 "</t>
  </si>
  <si>
    <t xml:space="preserve"> - kohout kulový plnící a vypouštěcí G 1 / 2 "</t>
  </si>
  <si>
    <t xml:space="preserve"> - automatický odvzdušňovací ventil G 3 / 8 "</t>
  </si>
  <si>
    <t xml:space="preserve"> - filtr do potrubí včetně montáže G 1"</t>
  </si>
  <si>
    <t xml:space="preserve"> - zpětná klapka závitová včetně montáže G 1"</t>
  </si>
  <si>
    <t xml:space="preserve"> - pojišťovací ventil DUCO 3/4"-1" KD otevírací přetlak 250 kPa</t>
  </si>
  <si>
    <r>
      <t xml:space="preserve"> - teploměr stonkový DTR rozsah 0 - 200 </t>
    </r>
    <r>
      <rPr>
        <vertAlign val="superscript"/>
        <sz val="9"/>
        <rFont val="Arial CE"/>
        <family val="2"/>
        <charset val="238"/>
      </rPr>
      <t>o</t>
    </r>
    <r>
      <rPr>
        <sz val="9"/>
        <rFont val="Arial CE"/>
        <family val="2"/>
        <charset val="238"/>
      </rPr>
      <t>C, délka stonku 40 mm</t>
    </r>
  </si>
  <si>
    <t xml:space="preserve"> - tlakoměr kruhový průměr 160 mm rozsah  0 - 1 MPa</t>
  </si>
  <si>
    <t>Otopná desková tělesa RADIK Klasik výrobce KORADO Česká Třebová</t>
  </si>
  <si>
    <t xml:space="preserve"> -dvojřadý 22. 9050</t>
  </si>
  <si>
    <t xml:space="preserve"> -dvojřadý 22. 9070</t>
  </si>
  <si>
    <t xml:space="preserve"> -dvojřadý 22. 9090</t>
  </si>
  <si>
    <t xml:space="preserve"> - KR 1200.450</t>
  </si>
  <si>
    <t>6069.09</t>
  </si>
  <si>
    <t>Doplňkové konstrukce ocelové</t>
  </si>
  <si>
    <t>6069.10</t>
  </si>
  <si>
    <t>Izolace tepelné potrubí a ohybů S/H Armaflex včetně montáže</t>
  </si>
  <si>
    <t xml:space="preserve"> - prol 3 / 8"</t>
  </si>
  <si>
    <t xml:space="preserve"> - pro 1 / 2"</t>
  </si>
  <si>
    <t xml:space="preserve"> - pro 3 / 4"</t>
  </si>
  <si>
    <t xml:space="preserve"> - pro 1"</t>
  </si>
  <si>
    <t xml:space="preserve"> - pro 5/4"</t>
  </si>
  <si>
    <t>Nátěry potrubí a ocelových konstrukcí barvou syntetickou</t>
  </si>
  <si>
    <t xml:space="preserve"> - základní</t>
  </si>
  <si>
    <t xml:space="preserve"> - doplňkových konstrukcí základní
 a dvojnásobný</t>
  </si>
  <si>
    <r>
      <t>m</t>
    </r>
    <r>
      <rPr>
        <vertAlign val="superscript"/>
        <sz val="9"/>
        <rFont val="Arial CE"/>
        <family val="2"/>
        <charset val="238"/>
      </rPr>
      <t>2</t>
    </r>
  </si>
  <si>
    <t>6069.12</t>
  </si>
  <si>
    <t>hod</t>
  </si>
  <si>
    <t xml:space="preserve"> CELKEM</t>
  </si>
  <si>
    <t>VÝKAZ VÝMĚR</t>
  </si>
  <si>
    <t>Zdravotní technika</t>
  </si>
  <si>
    <t>Upozornění : Specifikace zařizovacích předmětů vybraných pro McDonald's. Specifikace jsou závazné.</t>
  </si>
  <si>
    <t>KANALIZACE- ležatá</t>
  </si>
  <si>
    <t>Potrubí</t>
  </si>
  <si>
    <t xml:space="preserve">Do jednotlivých cen níže uvedených odpadních </t>
  </si>
  <si>
    <t>potrubních vedení je třeba zakalkulovat veškeré</t>
  </si>
  <si>
    <t>příslušenství potrubí jako tvarovky a spojovací</t>
  </si>
  <si>
    <t xml:space="preserve">kusy, oblouky, redukce, odbočky, spojovací materiál </t>
  </si>
  <si>
    <t>včetně ztratného a materiálu pro upevnění potrubí.</t>
  </si>
  <si>
    <t xml:space="preserve">V cenách je kalkulována i montáž potrubí, jeho </t>
  </si>
  <si>
    <t>upevnění ke konstrukci a zkouška těsnosti kanalizace.</t>
  </si>
  <si>
    <t>Pro pokládku je třeba dodržovat směrnice výrobce</t>
  </si>
  <si>
    <t>pro použití a zpracování potrubí. Viditelné potrubí</t>
  </si>
  <si>
    <t>a upevňovací konstrukce musí být opatřeny nátěrem</t>
  </si>
  <si>
    <t>proti korozi.</t>
  </si>
  <si>
    <t xml:space="preserve"> 6078.01</t>
  </si>
  <si>
    <t>Potrubí z plastových trub ABS firmy POLOPLAST</t>
  </si>
  <si>
    <t>POLO - DUR kanal-potrubí</t>
  </si>
  <si>
    <t xml:space="preserve"> - odpadní       DN 100   </t>
  </si>
  <si>
    <t xml:space="preserve"> - odpadní       DN 125</t>
  </si>
  <si>
    <t xml:space="preserve"> 6078.02</t>
  </si>
  <si>
    <t>POLO - DUR kanal--odbočky</t>
  </si>
  <si>
    <t xml:space="preserve"> - odbočky        70/100   </t>
  </si>
  <si>
    <t xml:space="preserve"> - odbočky      100/100   </t>
  </si>
  <si>
    <t xml:space="preserve"> - odbočky      125/100   </t>
  </si>
  <si>
    <t xml:space="preserve"> - odbočky      125/125   </t>
  </si>
  <si>
    <t xml:space="preserve"> 6078.03</t>
  </si>
  <si>
    <t>POLO - DUR kanal-kolena</t>
  </si>
  <si>
    <t xml:space="preserve"> - kolena      100 - 15°  </t>
  </si>
  <si>
    <t xml:space="preserve"> - kolena      110 - 45°  </t>
  </si>
  <si>
    <t xml:space="preserve"> 6078.04</t>
  </si>
  <si>
    <t xml:space="preserve"> - kolena      110 - 87°  </t>
  </si>
  <si>
    <t xml:space="preserve"> - kolena      125 - 45°  </t>
  </si>
  <si>
    <t>POLO - DUR redukce</t>
  </si>
  <si>
    <t xml:space="preserve"> - redukce      100/125  </t>
  </si>
  <si>
    <t xml:space="preserve"> 6078.06</t>
  </si>
  <si>
    <t>Podlahové vpusti a sifony Hutterer Lechner</t>
  </si>
  <si>
    <t>HL  72 G (sifon)- doplnit nerez mřížkou 140 /140</t>
  </si>
  <si>
    <t>HL 317 (průměr110) - doplnit nerez mřížkou 150 /150</t>
  </si>
  <si>
    <t xml:space="preserve"> 6078.07</t>
  </si>
  <si>
    <t>Čistící tvarovka Č. 125</t>
  </si>
  <si>
    <t>Zátka Z 125</t>
  </si>
  <si>
    <t>Zkouška těsnosti kanalizace</t>
  </si>
  <si>
    <t>KANALIZACE- nad úrovní podlahy</t>
  </si>
  <si>
    <t>potrubíních vedení je třeba zakalkulovat veškeré</t>
  </si>
  <si>
    <t xml:space="preserve"> 6078.10</t>
  </si>
  <si>
    <t>POLO  -  KAL.NG</t>
  </si>
  <si>
    <t xml:space="preserve"> - připojovací   DN 32</t>
  </si>
  <si>
    <t xml:space="preserve"> - připojovací   DN 40</t>
  </si>
  <si>
    <t xml:space="preserve"> - připojovací   DN 50</t>
  </si>
  <si>
    <t xml:space="preserve"> - odpadní       DN 75</t>
  </si>
  <si>
    <t xml:space="preserve"> - odpadní       DN 110</t>
  </si>
  <si>
    <t xml:space="preserve"> 6078.11</t>
  </si>
  <si>
    <t>POLO  -  KAL.NG  odbočky</t>
  </si>
  <si>
    <t xml:space="preserve"> -  odbočky 75/50 </t>
  </si>
  <si>
    <t xml:space="preserve"> -  odbočky 75/63/63</t>
  </si>
  <si>
    <t xml:space="preserve"> -  odbočky 110/50/50 </t>
  </si>
  <si>
    <t xml:space="preserve"> -  odbočky 110/110 </t>
  </si>
  <si>
    <t xml:space="preserve"> 6078.12</t>
  </si>
  <si>
    <t>Čistící tvarovky</t>
  </si>
  <si>
    <t xml:space="preserve">čistící tv.  č. 75 </t>
  </si>
  <si>
    <t>čistící tv.  č. 100</t>
  </si>
  <si>
    <t>čistící tv.  č. 110</t>
  </si>
  <si>
    <t>čistící tv.  č. 125</t>
  </si>
  <si>
    <t xml:space="preserve"> 6078.13</t>
  </si>
  <si>
    <t>Zátky</t>
  </si>
  <si>
    <t>zátky       z  75</t>
  </si>
  <si>
    <t>zátky       z  100</t>
  </si>
  <si>
    <t>zátky       z  110</t>
  </si>
  <si>
    <t>zátky       z  125</t>
  </si>
  <si>
    <t xml:space="preserve"> 6078.14</t>
  </si>
  <si>
    <t>Ventil přivzd.</t>
  </si>
  <si>
    <t>ventil hl. VH  807 (70)</t>
  </si>
  <si>
    <t>ventil hl. VH 710 (110)</t>
  </si>
  <si>
    <t xml:space="preserve"> 6078.16</t>
  </si>
  <si>
    <t>Vyvedení a upevnění odpadních výustek. Do jednotkových</t>
  </si>
  <si>
    <t>cen se zakalkulují u níže uvedených položek všechny</t>
  </si>
  <si>
    <t>potřebné těsnící a upevňovací materiály, přechodky</t>
  </si>
  <si>
    <t xml:space="preserve">a tvarovky.  Po provedení budou přípojné body </t>
  </si>
  <si>
    <t>přezkoušeny, zda bylo dodrženo umístění podle projektové</t>
  </si>
  <si>
    <t xml:space="preserve">dokumentace a eventuelní odchylky se nahlásí vedení </t>
  </si>
  <si>
    <t>stavby.  Vícepráce z důvodu nepřesnosti provedení nebudou hrazeny</t>
  </si>
  <si>
    <t xml:space="preserve"> 6078.17</t>
  </si>
  <si>
    <t>POLO  -  KAL.NG připojovací</t>
  </si>
  <si>
    <t>průměr 40</t>
  </si>
  <si>
    <t>průměr 50</t>
  </si>
  <si>
    <t>průměr 110</t>
  </si>
  <si>
    <t xml:space="preserve"> 6078.18</t>
  </si>
  <si>
    <t>Sifony HL</t>
  </si>
  <si>
    <t xml:space="preserve">sifon 32     HL 100 G </t>
  </si>
  <si>
    <t xml:space="preserve">sifon 40     HL 100 G </t>
  </si>
  <si>
    <t xml:space="preserve">sifon 50     HL 100 G </t>
  </si>
  <si>
    <t>sifon pračkový HL 405</t>
  </si>
  <si>
    <t xml:space="preserve"> 6078.19</t>
  </si>
  <si>
    <t>Polypropylénové potrubí</t>
  </si>
  <si>
    <t>DN  40</t>
  </si>
  <si>
    <t>DN  50</t>
  </si>
  <si>
    <t xml:space="preserve"> 6078.20</t>
  </si>
  <si>
    <t>odbočka 50/40/40</t>
  </si>
  <si>
    <t xml:space="preserve"> 6078.21</t>
  </si>
  <si>
    <t>koleno  40 - 90°</t>
  </si>
  <si>
    <t xml:space="preserve"> 6078.22</t>
  </si>
  <si>
    <t>Zdravotní technika - vodovod a příslušenství</t>
  </si>
  <si>
    <t xml:space="preserve">    Rozvod teplé vody, studené vody a cirkulace včetně </t>
  </si>
  <si>
    <t xml:space="preserve">tvarovek a spojovacích kusů. Do jednotkových cen je </t>
  </si>
  <si>
    <t>třeba započítat jednotlivosti programu rozvodu trub,</t>
  </si>
  <si>
    <t xml:space="preserve">ztratné umístění potrubí do korýtek z pozinkovaného </t>
  </si>
  <si>
    <t>plechu nebo jiné prostředky pro uchycení porubí.</t>
  </si>
  <si>
    <t xml:space="preserve">V cenách je zakalkulována i montáž potrubí a jeho </t>
  </si>
  <si>
    <t>upevnění ke konstrukci, tlaková zkouška a desinfekce</t>
  </si>
  <si>
    <t xml:space="preserve">Pro pokládku a spojování potrubí je třeba dodržovat </t>
  </si>
  <si>
    <t>směrnice výrobce pro použití a zpracování potrubí</t>
  </si>
  <si>
    <t xml:space="preserve">(zvláště s ohledem na tepelnou roztažnost trub ). </t>
  </si>
  <si>
    <t>Potrubí uložené ve zdi bude obaleno  polyuretanovými</t>
  </si>
  <si>
    <t xml:space="preserve"> pásy. Volně uložené potrubí bude opatřeno</t>
  </si>
  <si>
    <t xml:space="preserve">tepelnou izolací IZOFAM.  Viditelné potrubí a upevňovací </t>
  </si>
  <si>
    <t xml:space="preserve">konstrukce musí být opatřeny nátěrem proti korozi a </t>
  </si>
  <si>
    <t>označením potrubí.</t>
  </si>
  <si>
    <t xml:space="preserve"> 6078.23</t>
  </si>
  <si>
    <t>Plastové potrubí z materiálu HOSTALEN PPR   PN 16</t>
  </si>
  <si>
    <t>Potrubí  průměr  16 / PPH 20 / PN 16</t>
  </si>
  <si>
    <t>Potrubí  průměr  20 / PPH 25 / PN 16</t>
  </si>
  <si>
    <t>Potrubí  průměr  25 / PPH 32 / PN 16</t>
  </si>
  <si>
    <t>Potrubí  průměr  32 / PPH 40 / PN 16</t>
  </si>
  <si>
    <t xml:space="preserve"> 6078.25</t>
  </si>
  <si>
    <t>Ochrana potrubí izolačními pásy</t>
  </si>
  <si>
    <t xml:space="preserve"> 6078.26</t>
  </si>
  <si>
    <t>Tepelná izolace IZOFAM</t>
  </si>
  <si>
    <t xml:space="preserve"> 6078.27</t>
  </si>
  <si>
    <t xml:space="preserve">Vyvedení a upevnění výpustek - do jednotlivých cen se </t>
  </si>
  <si>
    <t xml:space="preserve">zakalkulují u níže uvedených položek všechny potřebné </t>
  </si>
  <si>
    <t>těsnící a upevňovcí materiály, přechodky a tvarovky.</t>
  </si>
  <si>
    <t>Po provedení budou přípojné body přezkoušeny, zda bylo</t>
  </si>
  <si>
    <t>dodrženo umístění podle projektové dokumentace a</t>
  </si>
  <si>
    <t>eventuelní odchylky se nahlásí vedení stavby. Vícepráce</t>
  </si>
  <si>
    <t>z důvodu nepřesnosti provedení nebudou hrazeny.</t>
  </si>
  <si>
    <t xml:space="preserve"> - vývod     DN 15</t>
  </si>
  <si>
    <t xml:space="preserve"> - vývod     DN 20</t>
  </si>
  <si>
    <t>Armatury</t>
  </si>
  <si>
    <t xml:space="preserve"> 6078.28</t>
  </si>
  <si>
    <t xml:space="preserve">Kulový kohout      </t>
  </si>
  <si>
    <t xml:space="preserve">   DN 15</t>
  </si>
  <si>
    <t xml:space="preserve">   DN 20</t>
  </si>
  <si>
    <t xml:space="preserve">   DN 25</t>
  </si>
  <si>
    <t xml:space="preserve">   DN 32</t>
  </si>
  <si>
    <t xml:space="preserve"> 6078.29</t>
  </si>
  <si>
    <t xml:space="preserve">Kulový kohout s vypouštěním     </t>
  </si>
  <si>
    <t xml:space="preserve"> 6078.31</t>
  </si>
  <si>
    <t xml:space="preserve">Zpětný ventil </t>
  </si>
  <si>
    <t xml:space="preserve">   VE 3030-15</t>
  </si>
  <si>
    <t xml:space="preserve"> 6078.32</t>
  </si>
  <si>
    <t>Vodní filtr  MC 5/4"</t>
  </si>
  <si>
    <t>sbr</t>
  </si>
  <si>
    <t xml:space="preserve"> 6078.33</t>
  </si>
  <si>
    <t>Manometr průměr 100  ( do 1,0 MPa )  typ 03382</t>
  </si>
  <si>
    <t xml:space="preserve"> 6078.35</t>
  </si>
  <si>
    <t>Zařízení na změkčování vody včetně uvedení do provozu</t>
  </si>
  <si>
    <t xml:space="preserve">Úprava vody ION ScaleBUSTER   H32/32e </t>
  </si>
  <si>
    <t xml:space="preserve"> 6078.36</t>
  </si>
  <si>
    <t>Ventil přivzdušnovací T 1070 - 20</t>
  </si>
  <si>
    <t xml:space="preserve"> 6078.37</t>
  </si>
  <si>
    <t>Výtokový ventil K3T - 15 s PO ventilem</t>
  </si>
  <si>
    <t xml:space="preserve"> 6078.40</t>
  </si>
  <si>
    <t>Pružná pancéřovaná hadice DN 15 dl. 1000 mm vč. napojení (výr.ledu)</t>
  </si>
  <si>
    <t xml:space="preserve"> 6078.41</t>
  </si>
  <si>
    <t>Pružná pancéřovaná hadice DN 15 dl. 2000 mm vč. napojení (dopojení trojdřezu)</t>
  </si>
  <si>
    <t>Zařizovací předměty</t>
  </si>
  <si>
    <t>Specifikace zařizovacích předmětů vybraných pro McDonald's. Specifikace jsou závazné.</t>
  </si>
  <si>
    <t xml:space="preserve">      Výrobky uvedené v tomto oddílu budou objednány</t>
  </si>
  <si>
    <t>podle udaných výrobních čísel. Změny výrobků musí být</t>
  </si>
  <si>
    <t>dohodnuty s projektantem. Keramické zařiz. předměty</t>
  </si>
  <si>
    <t>z bílého diturvitu.Zařízení dodat kompletní, funkční</t>
  </si>
  <si>
    <t>i s  nespecifikovatelným drobným příslušenstvím.</t>
  </si>
  <si>
    <t>Do jednotkové ceny budou zakalkulovány všechny pro</t>
  </si>
  <si>
    <t xml:space="preserve">montáž zařízení potřebné drobné, těsnící a spojovací </t>
  </si>
  <si>
    <t>materiály.</t>
  </si>
  <si>
    <t>Závazný subdodavatel zařizovacích předmětů pro McDonald´s je GIENGER CENTRON, s r.o., U Rakovky 1254/20, 148 00  Praha 4, Jana Spourová tel. 739 531 063, e-mail: j.spourova@gienger-centron.cz  který poskytuje domluvené slevy</t>
  </si>
  <si>
    <t xml:space="preserve"> 6078.44</t>
  </si>
  <si>
    <t>Závěsné WC kombi klozet Ecco t.č.V3906 01, sedátko Ecco o.č.VV300601</t>
  </si>
  <si>
    <t>včetně záchodového sedadla WC</t>
  </si>
  <si>
    <t xml:space="preserve"> 6078.48</t>
  </si>
  <si>
    <t>Umyvadlo Ecco 55 cm, o.č.V154001, polosloup Ecco o.č.V921001</t>
  </si>
  <si>
    <t xml:space="preserve">zápachovou uzávěrkou TE 1013A - U </t>
  </si>
  <si>
    <t xml:space="preserve"> 6078.49</t>
  </si>
  <si>
    <t>Umyvadlo Ecco 50 cm, o.č.V154001, polosloup Ecco o.č.V921001</t>
  </si>
  <si>
    <t xml:space="preserve"> 6078.50</t>
  </si>
  <si>
    <t xml:space="preserve">Ideal P 80 sprch.kout o.č.T1728YB,vanička 80x80 T107001, dveře zašup.Silver Brill-Transparente čtverec, keramická, průměr odpadu 60mm, sifon D5813AA průměr odpadu 60mm, chrom </t>
  </si>
  <si>
    <t xml:space="preserve"> 6078.52</t>
  </si>
  <si>
    <t xml:space="preserve">Baterie umyvadlová nástěnná </t>
  </si>
  <si>
    <t>VK  páková ( 1x um.kuch.B32nerez)</t>
  </si>
  <si>
    <t xml:space="preserve"> 6078.53</t>
  </si>
  <si>
    <t>Centrální směšovač Ceratherm 200, A 3208 AA</t>
  </si>
  <si>
    <t xml:space="preserve"> 6078.54</t>
  </si>
  <si>
    <t>Armatura umyvadlová elektronická Ceraplus, o.č. A 4153 AA</t>
  </si>
  <si>
    <t>pro umyvadlo U , zázemí personál + kuchyň</t>
  </si>
  <si>
    <t xml:space="preserve"> 6078.55</t>
  </si>
  <si>
    <t>Výtokový ventil nástěnný s PO ventilem T 212-15</t>
  </si>
  <si>
    <t xml:space="preserve"> 6078.56</t>
  </si>
  <si>
    <t>Výtokový ventil do baterie s PO ventilem T 215-15 V</t>
  </si>
  <si>
    <t xml:space="preserve"> 6078.57</t>
  </si>
  <si>
    <t>Baterie nástěnná sprchová Ceratherm 1, t.č.A3202AA,sprchová kombinace t.č.T2412AA</t>
  </si>
  <si>
    <t xml:space="preserve"> 6078.58</t>
  </si>
  <si>
    <t>Baterie nástěnná vanová, s hadicí pro dvojdřez   PS ( SAM)</t>
  </si>
  <si>
    <t xml:space="preserve"> 6078.59</t>
  </si>
  <si>
    <t xml:space="preserve">Rohový připojovací ventil RV 80 - 15 </t>
  </si>
  <si>
    <t xml:space="preserve"> 6078.60</t>
  </si>
  <si>
    <t xml:space="preserve">Dvířka plastová PH 150/150 mm </t>
  </si>
  <si>
    <t xml:space="preserve"> 6078.61</t>
  </si>
  <si>
    <t>Dvířka ocelová chromovaná 400/400 mm se zámkem</t>
  </si>
  <si>
    <t xml:space="preserve"> 6078.62</t>
  </si>
  <si>
    <t>Dvířka ocelová chromovaná 300/300 mm se zámkem</t>
  </si>
  <si>
    <t>6078.63</t>
  </si>
  <si>
    <t xml:space="preserve">Napojení  technologického  zařízení </t>
  </si>
  <si>
    <t>kuchyně  -  Cofee machine</t>
  </si>
  <si>
    <t>6078.64</t>
  </si>
  <si>
    <t>Napojení  technologického  zařízení</t>
  </si>
  <si>
    <t>kuchyně - Drive thru cabinet</t>
  </si>
  <si>
    <t>6078.65</t>
  </si>
  <si>
    <t>kuchyně  -  trojdřez  vč. napojení na odpad</t>
  </si>
  <si>
    <t>6078.66</t>
  </si>
  <si>
    <t>kuchyně - rybí gril</t>
  </si>
  <si>
    <t xml:space="preserve"> 6078.67</t>
  </si>
  <si>
    <t>Vodoměr DN 20 s imp.počítáním</t>
  </si>
  <si>
    <t xml:space="preserve"> 6078.68</t>
  </si>
  <si>
    <t>Vodoměr DN 25 s imp.počítáním</t>
  </si>
  <si>
    <t xml:space="preserve"> 6078.69</t>
  </si>
  <si>
    <t>Zaškolení obsluhy, předání záručních listů a předávacích protokolů a zkoušek</t>
  </si>
  <si>
    <t>STAVEBNÍ ČÁST - SPECIFIKACE VYBAVENI SANITÁRNÍCH PROSTOR</t>
  </si>
  <si>
    <t xml:space="preserve">Sanita - WC v 2. NP </t>
  </si>
  <si>
    <t>POL. ČÍSLO</t>
  </si>
  <si>
    <t>PŘEDMĚT</t>
  </si>
  <si>
    <t>MATERIÁL</t>
  </si>
  <si>
    <t>TYP</t>
  </si>
  <si>
    <t>MÍSTNOST</t>
  </si>
  <si>
    <t xml:space="preserve">JEDN. </t>
  </si>
  <si>
    <t xml:space="preserve">POČ. </t>
  </si>
  <si>
    <t>CENA/ KUS</t>
  </si>
  <si>
    <t>CENA CENKEM</t>
  </si>
  <si>
    <t>SN 1</t>
  </si>
  <si>
    <t>DÁVKOVAČ TEKUTÉHO MYDLA  NÁSTĚNNÝ</t>
  </si>
  <si>
    <t>MATNÝ NEREZ - AISI 304</t>
  </si>
  <si>
    <t>BOBRICK, B 2111, VENCL</t>
  </si>
  <si>
    <t>WC ZAMĚSTNANCI</t>
  </si>
  <si>
    <t>SN 2</t>
  </si>
  <si>
    <t>ODPADKOVÝ KOŠ DRÁTĚNY ZÁVĚSNÝ</t>
  </si>
  <si>
    <t>V400015, dodávka VENCL</t>
  </si>
  <si>
    <t>SN 3</t>
  </si>
  <si>
    <t>ZÁSOBNÍK NA TOALETNÍ PAPÍR JUMBO</t>
  </si>
  <si>
    <t>MEDIJUMBO 30 CS, V307871V, dodávka VENCL</t>
  </si>
  <si>
    <t>SN 4</t>
  </si>
  <si>
    <t>ELEKTRICKÝ VYSOUŠEČ RUKOU BEZDOTYKOVÝ</t>
  </si>
  <si>
    <t>MATNÝ NEREZ</t>
  </si>
  <si>
    <t>SANIFLOW E-05  V709005ACSV, dodávka VENCL</t>
  </si>
  <si>
    <t>Kuchyně</t>
  </si>
  <si>
    <t>SN 5</t>
  </si>
  <si>
    <t>plast bílý</t>
  </si>
  <si>
    <t>Junior M-88A, tak.č. V7072504V, dodávka VENCL</t>
  </si>
  <si>
    <t>SN 6</t>
  </si>
  <si>
    <t>zrcadlo nalepené na dveře 1200x600 mm</t>
  </si>
  <si>
    <t>bez rámu</t>
  </si>
  <si>
    <t>šatny zaměstnanci</t>
  </si>
  <si>
    <t>SN 7</t>
  </si>
  <si>
    <t>zrcadlo nalepené na obklad 600x400 mm</t>
  </si>
  <si>
    <t>umývárna zaměstnanci</t>
  </si>
  <si>
    <t>VYBAVENÍ SANITÁRNÍCH PROSTOR CELKEM:</t>
  </si>
  <si>
    <r>
      <t>AKCE : RESTAURACE McDONALD</t>
    </r>
    <r>
      <rPr>
        <b/>
        <sz val="10"/>
        <rFont val="Arial"/>
        <family val="2"/>
        <charset val="238"/>
      </rPr>
      <t>'</t>
    </r>
    <r>
      <rPr>
        <b/>
        <sz val="10"/>
        <rFont val="Arial CE"/>
        <family val="2"/>
        <charset val="238"/>
      </rPr>
      <t>S BRATISLAVA</t>
    </r>
  </si>
  <si>
    <t>ELEKTROINSTALACE - VÝPIS MATERIÁLU</t>
  </si>
  <si>
    <t>Svítidla</t>
  </si>
  <si>
    <t>Čís.pol.</t>
  </si>
  <si>
    <t>Specifikace materiálu - svítidla - dodávka ELMET</t>
  </si>
  <si>
    <t>Jedn.</t>
  </si>
  <si>
    <t>Množství</t>
  </si>
  <si>
    <t>E/m.j.</t>
  </si>
  <si>
    <t>EUR celkem</t>
  </si>
  <si>
    <t xml:space="preserve"> </t>
  </si>
  <si>
    <t>* přesné počty svítidel vyplynou v realizační PD po obdržení projktů interiérů</t>
  </si>
  <si>
    <t>6083.01</t>
  </si>
  <si>
    <t>Halogenové zapuštěné svítidlo  podhledové MR 16 1x35W stmívatelné, výklopné REF 002</t>
  </si>
  <si>
    <t>6083.02</t>
  </si>
  <si>
    <t>CDM-R 111 2x35W REF 010</t>
  </si>
  <si>
    <t>6083.03</t>
  </si>
  <si>
    <t>Zapuštěné podhledové svítidlo pro 42W TC-T REF 005</t>
  </si>
  <si>
    <t>6083.04</t>
  </si>
  <si>
    <t>Zapuštěné podhledové svítidlo 2x AR-111 12V, 30W REF 009</t>
  </si>
  <si>
    <t>6083.05</t>
  </si>
  <si>
    <t>TBS 160 4xTL-D 18W HFP C6 PI REF 030</t>
  </si>
  <si>
    <t>6083.06</t>
  </si>
  <si>
    <t>TCW216 2xTLD-58W HFP PI REF 033</t>
  </si>
  <si>
    <t>6083.07</t>
  </si>
  <si>
    <t>QWG 200 CL II WH A60-100 REF 038</t>
  </si>
  <si>
    <t>6083.08</t>
  </si>
  <si>
    <t>Nouzové svítidlo 1x6W REF 040</t>
  </si>
  <si>
    <t>6083.09</t>
  </si>
  <si>
    <t>Vysokofrekvenční čidlo HFD 360 REF CO1</t>
  </si>
  <si>
    <t>6083.10</t>
  </si>
  <si>
    <t>Infračidlo MD360i/8 REF CO2</t>
  </si>
  <si>
    <t>Celkem</t>
  </si>
  <si>
    <t>Elektroinstalační materiál</t>
  </si>
  <si>
    <t>Specifikace materiálu - kabely</t>
  </si>
  <si>
    <t>1.</t>
  </si>
  <si>
    <t>CYKY-J 3x1,5</t>
  </si>
  <si>
    <t>2.</t>
  </si>
  <si>
    <t>CYKY-O 3x1,5</t>
  </si>
  <si>
    <t>3.</t>
  </si>
  <si>
    <t>CYKY-J 3x2,5</t>
  </si>
  <si>
    <t>4.</t>
  </si>
  <si>
    <t>CHKE-V (J) 3x2,5</t>
  </si>
  <si>
    <t>5.</t>
  </si>
  <si>
    <t>CYKY-J 5x2,5</t>
  </si>
  <si>
    <t>6.</t>
  </si>
  <si>
    <t>CYKY-J 5x4</t>
  </si>
  <si>
    <t>7.</t>
  </si>
  <si>
    <t>CYKY-J 5x6</t>
  </si>
  <si>
    <t>8.</t>
  </si>
  <si>
    <t>CYKY-J 5x10</t>
  </si>
  <si>
    <t>9.</t>
  </si>
  <si>
    <t>CYKY-J 5x16</t>
  </si>
  <si>
    <t>10.</t>
  </si>
  <si>
    <t>CGSG-J 5x2,5</t>
  </si>
  <si>
    <t>11.</t>
  </si>
  <si>
    <t>CGSG-J 5x6</t>
  </si>
  <si>
    <t>12.</t>
  </si>
  <si>
    <t>CY35</t>
  </si>
  <si>
    <t>13.</t>
  </si>
  <si>
    <t>CY25</t>
  </si>
  <si>
    <t>14.</t>
  </si>
  <si>
    <t>CY16</t>
  </si>
  <si>
    <t>15.</t>
  </si>
  <si>
    <t>CY6</t>
  </si>
  <si>
    <t>Specifikace materiálu - žlaby, trubky, instalační kanál</t>
  </si>
  <si>
    <t>26.</t>
  </si>
  <si>
    <t>Kabelový žlab - přímí kus 2m 500x100 včetně spojek</t>
  </si>
  <si>
    <t>27.</t>
  </si>
  <si>
    <t>Kabelový žlab - přímí kus 2m 250x100 včetně spojek</t>
  </si>
  <si>
    <t>28.</t>
  </si>
  <si>
    <t>Koleno pravoúhlé 90° 500x100</t>
  </si>
  <si>
    <t>29.</t>
  </si>
  <si>
    <t>Redukce 500/100 - 250/100</t>
  </si>
  <si>
    <t>30.</t>
  </si>
  <si>
    <t>T kus 500x100</t>
  </si>
  <si>
    <t>31.</t>
  </si>
  <si>
    <t>T kus 500x100 - 250/100</t>
  </si>
  <si>
    <t>32.</t>
  </si>
  <si>
    <t>Závěs NZ 250</t>
  </si>
  <si>
    <t>33.</t>
  </si>
  <si>
    <t>Závěs NZ 500</t>
  </si>
  <si>
    <t>34.</t>
  </si>
  <si>
    <t>V-úchyt do trapézového plechu</t>
  </si>
  <si>
    <t>35.</t>
  </si>
  <si>
    <t>Závitová tyč délka 1,5m včetně příslušenství</t>
  </si>
  <si>
    <t>36.</t>
  </si>
  <si>
    <t>Parapetní kanál (instalační lišta) včetně přepážky pro SLP</t>
  </si>
  <si>
    <t>37.</t>
  </si>
  <si>
    <t>Parapetní kanál (instalační lišta) - koncový díl</t>
  </si>
  <si>
    <t>38.</t>
  </si>
  <si>
    <t>Trubka SUPERMONOFLEX 1220</t>
  </si>
  <si>
    <t>39.</t>
  </si>
  <si>
    <t>Trubka SUPERMONOFLEX 1225</t>
  </si>
  <si>
    <t>40.</t>
  </si>
  <si>
    <t>Trubka SUPERMONOFLEX 1232</t>
  </si>
  <si>
    <t>41.</t>
  </si>
  <si>
    <t>Trubka pancéřová d=20 včetně úchytného a spoj.materiálu</t>
  </si>
  <si>
    <t>42.</t>
  </si>
  <si>
    <t>Trubka pancéřová d=25 včetně úchytného a spoj. Materiálu</t>
  </si>
  <si>
    <t>43.</t>
  </si>
  <si>
    <t>Trubka pancéřová d=32 včetně úchytného a spoj. Materiálu</t>
  </si>
  <si>
    <t>44.</t>
  </si>
  <si>
    <t>Trubka pancéřová d=40 včetně úchytného a spoj. Materiálu</t>
  </si>
  <si>
    <t>45.</t>
  </si>
  <si>
    <t>Prostupy z kabel. žlabů – vývodky PG 16 - SCAME</t>
  </si>
  <si>
    <t>46.</t>
  </si>
  <si>
    <t>Prostupy z kabel. žlabů – vývodky PG 21 - SCAME</t>
  </si>
  <si>
    <t>47.</t>
  </si>
  <si>
    <t>Prostupy z kabel. žlabů – vývodky PG 29 - SCAME</t>
  </si>
  <si>
    <t>48.</t>
  </si>
  <si>
    <t>Gumová průchodka prům.21 mm</t>
  </si>
  <si>
    <t>49.</t>
  </si>
  <si>
    <t>Lišta vkládací 25x40mm, bílá, UNIVOLT (vč. přísluš.)</t>
  </si>
  <si>
    <t>50.</t>
  </si>
  <si>
    <t>Lišta vkládací 40x40mm, bílá, UNIVOLT (vč. přísluš.)</t>
  </si>
  <si>
    <t>51.</t>
  </si>
  <si>
    <t>Lišta vkládací 40x60mm, bílá, UNIVOLT (vč. přísluš.)</t>
  </si>
  <si>
    <t>Specifikace materiálu - krabice,nos.konstr.,závěsy</t>
  </si>
  <si>
    <t>52.</t>
  </si>
  <si>
    <t>Krabice BETTERMANN A8/5</t>
  </si>
  <si>
    <t>53.</t>
  </si>
  <si>
    <t>Krabice BETTERMANN A11/5</t>
  </si>
  <si>
    <t>54.</t>
  </si>
  <si>
    <t xml:space="preserve">Krabice přístrojová pro parapetní kanál </t>
  </si>
  <si>
    <t>55.</t>
  </si>
  <si>
    <t>Krabice pro lištový rozvod MAK 85/85x32</t>
  </si>
  <si>
    <t>56.</t>
  </si>
  <si>
    <t xml:space="preserve">Krabice přístrojová </t>
  </si>
  <si>
    <t>57.</t>
  </si>
  <si>
    <t xml:space="preserve">Krabice odbočná KU 68/2 </t>
  </si>
  <si>
    <t>58.</t>
  </si>
  <si>
    <t>Krabice odbočná KO97</t>
  </si>
  <si>
    <t>59.</t>
  </si>
  <si>
    <t>Lanový závěs</t>
  </si>
  <si>
    <t>60.</t>
  </si>
  <si>
    <t>Ocelová nosná konstrukce do 10 kg</t>
  </si>
  <si>
    <t>61.</t>
  </si>
  <si>
    <t>Ocelová nosná konstrukce do 50 kg</t>
  </si>
  <si>
    <t>62.</t>
  </si>
  <si>
    <t>Ocelová nosná konstrukce do 100 kg</t>
  </si>
  <si>
    <t>63.</t>
  </si>
  <si>
    <t>Příchytky BETTERMANN Obo Grip 2031/8</t>
  </si>
  <si>
    <t>64.</t>
  </si>
  <si>
    <t>Příchytky BETTERMANN Obo Grip 2031/15</t>
  </si>
  <si>
    <t>65.</t>
  </si>
  <si>
    <t>Krabice HENSEL  K7005</t>
  </si>
  <si>
    <t>66.</t>
  </si>
  <si>
    <t>Krabice HENSEL K9350</t>
  </si>
  <si>
    <t>67.</t>
  </si>
  <si>
    <t>Krabice HENSEL K9500</t>
  </si>
  <si>
    <t>68.</t>
  </si>
  <si>
    <t>Vypínač jednopólový 230V/10A na povrch IP44</t>
  </si>
  <si>
    <t>Specifikace materiálu - zásuvky</t>
  </si>
  <si>
    <t>69.</t>
  </si>
  <si>
    <t>Zásuvka 230V/16A IP20 pod omítku - bílá</t>
  </si>
  <si>
    <t>70.</t>
  </si>
  <si>
    <t>Zásuvka s přepěťovou ochranou III. Stupně 230V/16A - červená</t>
  </si>
  <si>
    <t>71.</t>
  </si>
  <si>
    <t>Zásuvka 230V/16A IP44 na povrch</t>
  </si>
  <si>
    <t>72.</t>
  </si>
  <si>
    <t>Zásuvka motorová 400V/16A</t>
  </si>
  <si>
    <t>73.</t>
  </si>
  <si>
    <t>Zásuvka motorová 400V/32A</t>
  </si>
  <si>
    <t>74.</t>
  </si>
  <si>
    <t>Zásuvka 230V/16A IP20 do parapetního kanálu - červená</t>
  </si>
  <si>
    <t>75.</t>
  </si>
  <si>
    <t>Zásuvka s přepěťovou ochranou III. Stupně 230V/16A do parapetního kanálu - červená</t>
  </si>
  <si>
    <t>76.</t>
  </si>
  <si>
    <t>77.</t>
  </si>
  <si>
    <t>Vidlice IP44 16A 3P+N+E</t>
  </si>
  <si>
    <t>78.</t>
  </si>
  <si>
    <t>Vidlice IP44 32A 3P+N+E</t>
  </si>
  <si>
    <t>Specifikace materiálu - ukončení kabelů, šňůr</t>
  </si>
  <si>
    <t>79.</t>
  </si>
  <si>
    <t>Ukončení vodičů v rozvaděči - do 4x4</t>
  </si>
  <si>
    <t>80.</t>
  </si>
  <si>
    <t>Ukončení vodičů v rozvaděči - do 5x4</t>
  </si>
  <si>
    <t>81.</t>
  </si>
  <si>
    <t>Ukončení vodičů v rozvaděči - do 5x6</t>
  </si>
  <si>
    <t>82.</t>
  </si>
  <si>
    <t>Ukončení vodičů v rozvaděči - do 5x10</t>
  </si>
  <si>
    <t>83.</t>
  </si>
  <si>
    <t>Ukončení vodičů v rozvaděči - do 5x16</t>
  </si>
  <si>
    <t>84.</t>
  </si>
  <si>
    <t>Ukončení kabelů v rozvaděči - do 4x240</t>
  </si>
  <si>
    <t>Specifikace materiálu - ostatní</t>
  </si>
  <si>
    <t>85.</t>
  </si>
  <si>
    <t>Svorka na potrubí BERNARD</t>
  </si>
  <si>
    <t>86.</t>
  </si>
  <si>
    <t>Připojování technologického zařízení</t>
  </si>
  <si>
    <t>87.</t>
  </si>
  <si>
    <t>Výchozí revize</t>
  </si>
  <si>
    <t>88.</t>
  </si>
  <si>
    <t>Svodič bleskových proudů například SALTEK FLP-B+C MAXI/4</t>
  </si>
  <si>
    <t>89.</t>
  </si>
  <si>
    <t>Revize typového rozváděče (doplnění jističů)</t>
  </si>
  <si>
    <t>90.</t>
  </si>
  <si>
    <t>Jistič 1P/10A/B</t>
  </si>
  <si>
    <t>DOMÁCÍ TELEFON - DT</t>
  </si>
  <si>
    <t>101</t>
  </si>
  <si>
    <t>Ústředna domácích telefonů včetně napáječe</t>
  </si>
  <si>
    <t>102</t>
  </si>
  <si>
    <t>Dveřní tlačítkové tablo ( Interkom)</t>
  </si>
  <si>
    <t>103</t>
  </si>
  <si>
    <t>Domácí telefon</t>
  </si>
  <si>
    <t>104</t>
  </si>
  <si>
    <t>Elektrický zámek 12V nízkoodběrový</t>
  </si>
  <si>
    <t>105</t>
  </si>
  <si>
    <t>Krabice KT 250</t>
  </si>
  <si>
    <t>106</t>
  </si>
  <si>
    <t>Kabel JY(St)Y 2x2x0,8</t>
  </si>
  <si>
    <t>107</t>
  </si>
  <si>
    <t>Trubka ohebná LPE-2 - 20mm</t>
  </si>
  <si>
    <t>108</t>
  </si>
  <si>
    <t>Příchytky trubky 20mm</t>
  </si>
  <si>
    <t>109</t>
  </si>
  <si>
    <t>Drobný montážní materiál</t>
  </si>
  <si>
    <t>kpt</t>
  </si>
  <si>
    <t>SPOLEČNÁ TELEVIZNÁ ANTÉNA - STA</t>
  </si>
  <si>
    <t>110</t>
  </si>
  <si>
    <t>Koaxiální kabel 75Ohm</t>
  </si>
  <si>
    <t>111</t>
  </si>
  <si>
    <t>112</t>
  </si>
  <si>
    <t>113</t>
  </si>
  <si>
    <t>kpt.</t>
  </si>
  <si>
    <t>TELEFONNÍ ROZVODY - TEL.</t>
  </si>
  <si>
    <t>114</t>
  </si>
  <si>
    <t>Telefonní zásuvka RJ 45</t>
  </si>
  <si>
    <t>115</t>
  </si>
  <si>
    <t>116</t>
  </si>
  <si>
    <t>krabice KP 68</t>
  </si>
  <si>
    <t>117</t>
  </si>
  <si>
    <t>kabel SYKFY 2x2x0,8</t>
  </si>
  <si>
    <t>118</t>
  </si>
  <si>
    <t>119</t>
  </si>
  <si>
    <t>120</t>
  </si>
  <si>
    <t>OZVUČENÍ - OZV.</t>
  </si>
  <si>
    <t>121</t>
  </si>
  <si>
    <t>Rozhlasová ústředna včetně zesilovače, 5 zón, samostatná regulace hlasitosti na každé zóně, celkový výkon 200W, 3 audio vstupy.</t>
  </si>
  <si>
    <t>122</t>
  </si>
  <si>
    <t>CD/MP3 přehrávač</t>
  </si>
  <si>
    <t>123</t>
  </si>
  <si>
    <t>Rozvaděč RACK 15U, 510x530x400</t>
  </si>
  <si>
    <t>124</t>
  </si>
  <si>
    <t>Reproduktor podhledový 6W</t>
  </si>
  <si>
    <t>125</t>
  </si>
  <si>
    <t>Reproduktor skříňkový</t>
  </si>
  <si>
    <t>126</t>
  </si>
  <si>
    <t xml:space="preserve">Kabel CYSY 2 x 1,5 mm2 </t>
  </si>
  <si>
    <t>127</t>
  </si>
  <si>
    <t>128</t>
  </si>
  <si>
    <t>129</t>
  </si>
  <si>
    <t>6084</t>
  </si>
  <si>
    <r>
      <t>Rozvaděč RH - dodávka McDonalds</t>
    </r>
    <r>
      <rPr>
        <sz val="10"/>
        <rFont val="Arial CE"/>
        <family val="2"/>
        <charset val="238"/>
      </rPr>
      <t xml:space="preserve">
Skříň pro montáž přístrojů uvnitř, se zcela uzavřeným pláštěm z ocelového plechu, krytí IP 55/20 s obsahem dle schéma dodaným s rozvaděčem. Dvojí základní nátěr, krycí lak světle šedý práškový. Spodní sokl cca 130mm.Řadové svorky pro všechny vývody proudových i ovládacích okruhů, včetně potřebných svorek pro nulovací vodiče pracovní i ochranné s popisem gravírovacími štítky z dvojvrstvého resopalu. Pouzdro na výkresy schémat skutečného provedení.Rozměry rozvaděče š=1570, v=2000, h=360mm</t>
    </r>
  </si>
  <si>
    <t>6086.01</t>
  </si>
  <si>
    <t>Zapojení rozvaděče</t>
  </si>
  <si>
    <t>6086.02</t>
  </si>
  <si>
    <t>Revizní zpráva elektro výchozí</t>
  </si>
  <si>
    <t>6086.03</t>
  </si>
  <si>
    <t>Pomocné práce elektro odborné</t>
  </si>
  <si>
    <t>nh</t>
  </si>
  <si>
    <t>6086.04</t>
  </si>
  <si>
    <t>Pomocné práce elektro odborné - práce technika</t>
  </si>
  <si>
    <t>CELKEM ELEKTRO</t>
  </si>
  <si>
    <t>m3</t>
  </si>
  <si>
    <t>Popis</t>
  </si>
  <si>
    <t>MJ</t>
  </si>
  <si>
    <t>Poznámky:</t>
  </si>
  <si>
    <t>VÝKAZ MATERIÁLU</t>
  </si>
  <si>
    <t>Stavba:</t>
  </si>
  <si>
    <t>Objekt:</t>
  </si>
  <si>
    <t>Miesto:</t>
  </si>
  <si>
    <t>Dátum:</t>
  </si>
  <si>
    <t>Objednávateľ:</t>
  </si>
  <si>
    <t>Projektant:</t>
  </si>
  <si>
    <t>PaRELI, s.r.o.</t>
  </si>
  <si>
    <t>Zhotoviteľ:</t>
  </si>
  <si>
    <t>Spracovateľ:</t>
  </si>
  <si>
    <t>PaRELI, s.r.o., Ing. Peter Jašš</t>
  </si>
  <si>
    <t>PČ</t>
  </si>
  <si>
    <t>Typ</t>
  </si>
  <si>
    <t>Kód</t>
  </si>
  <si>
    <t>Množstvo</t>
  </si>
  <si>
    <t>J.cena [EUR]</t>
  </si>
  <si>
    <t>Cena celkom [EUR]</t>
  </si>
  <si>
    <t>poznámka</t>
  </si>
  <si>
    <t>M</t>
  </si>
  <si>
    <t>K</t>
  </si>
  <si>
    <t xml:space="preserve">V jednotlivých položkách rozpočtu (výkazu) sú zahrnuté náklady spojené na dopravu a presun materiálu a osôb po stavbe, prenájom a doprava strojov a zariadení, pomocné práce na stavbe. </t>
  </si>
  <si>
    <t>Chránička FXKVR63</t>
  </si>
  <si>
    <t>Autorský dozor</t>
  </si>
  <si>
    <t>PPV</t>
  </si>
  <si>
    <t>%</t>
  </si>
  <si>
    <t>Podružný materiál</t>
  </si>
  <si>
    <t xml:space="preserve">Nepredvídané práce </t>
  </si>
  <si>
    <t>Dokumentácia skutočného vyhotovenia</t>
  </si>
  <si>
    <t>Východisková OPaOS</t>
  </si>
  <si>
    <t>Dopravné náklady - materiál</t>
  </si>
  <si>
    <t>VÝKAZ MATERIÁLU NIE JE ZÁVÄZNÝ. Každá firma, ktorá vypracováva cenovú ponuku na daný projekt je povinná si skontrolovať rozpočet (výkaz výmer) podľa realizačnej dokumentácie. Prípadné chýbajúce položky je povinná doplniť do svojej ponuky. Každú zmenu oproti projektu je potrebné riešiť s projektantom elektro. Elektroinštalačná firma je povinná zrealizovať elektrickú inštaláciu podľa súčasne platných STN a podľa platnej požiarnej vyhlášky.</t>
  </si>
  <si>
    <t>V jednotlivých položkách rozpočtu (výkazu) je zahrnutá montáž, osadenie, zapojenie, oživenie a pod. V jednotlivých položkách je zahrnutý kotviaci, réžijný a spojovací materiál, príslušenstvo a spotrebný materiál.</t>
  </si>
  <si>
    <t>Kábel CYKY-J osadenie do výkopu, vrátane navlečenia do chráničky</t>
  </si>
  <si>
    <t>PVC výstražná fólia šírky 330mm</t>
  </si>
  <si>
    <t>Výkop káblovej ryhy do 1000x400 (hĺbka, šírka)</t>
  </si>
  <si>
    <t>Piesok pre káblové lôžko</t>
  </si>
  <si>
    <t>Pieskový podsyp, násyp a provizorná úprava terénu</t>
  </si>
  <si>
    <t>NN rozvody - ostatné práce</t>
  </si>
  <si>
    <t>Protikorózna ochrana - asfaltový náter balenie 10kg</t>
  </si>
  <si>
    <t>Montáž svoriek a vyhotovenie protikoróznej ochrany</t>
  </si>
  <si>
    <t>Osadenie stožiara, zapojenie stožiarovej svorkovnice</t>
  </si>
  <si>
    <t>BYTOVÝ DOM TERCHOVSKÁ A DOTKNUTÉ ÚZEMIE</t>
  </si>
  <si>
    <t>Bratislava, m.č. Ružinov</t>
  </si>
  <si>
    <t>Hlavné mesto SR, Primaciálne nám. 1, 814 99 Bratislava</t>
  </si>
  <si>
    <t>Náklady spolu</t>
  </si>
  <si>
    <t>SO 204 PREKLÁDKA VEREJNÉHO OSVETLENIA GALVANIHO</t>
  </si>
  <si>
    <t>SO 205 PREKLÁDKA VEREJNÉHO OSVETLENIA BANŠELOVA</t>
  </si>
  <si>
    <t>SO 306 VEREJNÉ OSVETLENIE</t>
  </si>
  <si>
    <t>Svietidlo VO1 - SITECO STREETLIGHT 11 MIDI 4000K, ST1.2a, 18600lm, 137,4W, IP66</t>
  </si>
  <si>
    <t>Navrhované svietidlá a príslušenstvo, uzemnenie</t>
  </si>
  <si>
    <t>Svietidlo VO2 - SITECO STREETLIGHT 11 MINI 3000K, ST1.2P1.0, 6550lm, 60W, IP66</t>
  </si>
  <si>
    <t>Svietidlo VO3 - SITECO STREETLIGHT 11 MINI 3000K, ST1.2a, 6720lm, 60W, IP66</t>
  </si>
  <si>
    <t>Svietidlo VO4 - SITECO STREETLIGHT 11 MINI 3000K, P1.0a, 3030lm, 22,7W, IP66</t>
  </si>
  <si>
    <t>Svietidlo VO5 - SITECO STREETLIGHT 11 MICRO 3000K, P1.0a, 1380lm, 14W, IP66</t>
  </si>
  <si>
    <t>Stožiar kužeľový 8m</t>
  </si>
  <si>
    <t>Stožiar kužeľový 10m</t>
  </si>
  <si>
    <t>Stožiar kužeľový 6m</t>
  </si>
  <si>
    <t>Stožiar kužeľový 4m</t>
  </si>
  <si>
    <t>Výložník dvojitý 1,5m</t>
  </si>
  <si>
    <t>Výložník jednoduchý 1m</t>
  </si>
  <si>
    <t>Výložník dvojitý 1m, 90°</t>
  </si>
  <si>
    <t>Stožiarová rozvodnica vrátane poistky 1x10A</t>
  </si>
  <si>
    <t>Stožiarová rozvodnica vrátane poistiek 2x10A</t>
  </si>
  <si>
    <t>Základ pre oceľový stožiar</t>
  </si>
  <si>
    <t>Uzemňovací pás FeZn 30/4</t>
  </si>
  <si>
    <t>Kruhový vodič RD10</t>
  </si>
  <si>
    <t>Krížová svorka pre dva pásové vodiče</t>
  </si>
  <si>
    <t>Krížová svorka pre pás a kruhový vodič</t>
  </si>
  <si>
    <t>Pripojovacia svorka SP1</t>
  </si>
  <si>
    <t>CYKY-J 4x...(podľa existujúcich rozvodov)</t>
  </si>
  <si>
    <t>NN navrhované rozvody - káble, chráničky</t>
  </si>
  <si>
    <t>Zapojenie stožiarových svorkovníc</t>
  </si>
  <si>
    <t>Zapojenie svietidiel</t>
  </si>
  <si>
    <t>Existujúce NN rozvody a osvetlenie - demontáž</t>
  </si>
  <si>
    <t>Zameranie existujúcich rozvodov, identifikácia okruhov</t>
  </si>
  <si>
    <t>Demontáž stĺpov vrátane svietidiel a príslušenstva</t>
  </si>
  <si>
    <t>Demontáž existujúcich káblových vedení</t>
  </si>
  <si>
    <t>Likvidácia odpadu - stĺpy, svietidlá, káble, drobný odpad (komplet)</t>
  </si>
  <si>
    <t>Jednotlivé prvky VO - svietidlá, stožiare, výložníky, kabeláž atď je potrebné vopred schváliť s vlastníkom a prevádzkovateľom sústavy verejného osvetlenia.</t>
  </si>
  <si>
    <t>NN navrhované rozvody - výkopy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</si>
</sst>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quot;Kč&quot;_);\(#,##0.00&quot;Kč&quot;\)"/>
    <numFmt numFmtId="165" formatCode="#,##0.00\ &quot;Kč&quot;"/>
    <numFmt numFmtId="166" formatCode="#,##0.00\ _K_č"/>
    <numFmt numFmtId="167" formatCode="#"/>
    <numFmt numFmtId="168" formatCode="#,##0.00\ [$€-1]"/>
    <numFmt numFmtId="169" formatCode="dd\.mm\.yyyy"/>
    <numFmt numFmtId="170" formatCode="#,##0.000"/>
  </numFmts>
  <fonts count="53">
    <font>
      <sz val="10"/>
      <name val="Arial CE"/>
      <charset val="238"/>
    </font>
    <font>
      <b/>
      <sz val="10"/>
      <name val="Arial CE"/>
      <family val="2"/>
      <charset val="238"/>
    </font>
    <font>
      <sz val="10"/>
      <name val="Arial CE"/>
      <family val="2"/>
      <charset val="238"/>
    </font>
    <font>
      <b/>
      <sz val="12"/>
      <name val="Arial CE"/>
      <family val="2"/>
      <charset val="238"/>
    </font>
    <font>
      <b/>
      <sz val="11"/>
      <name val="Arial CE"/>
      <family val="2"/>
      <charset val="238"/>
    </font>
    <font>
      <sz val="10"/>
      <name val="Arial"/>
      <family val="2"/>
      <charset val="238"/>
    </font>
    <font>
      <sz val="10"/>
      <color indexed="8"/>
      <name val="Arial CE"/>
      <family val="2"/>
      <charset val="238"/>
    </font>
    <font>
      <sz val="10"/>
      <name val="Times New Roman"/>
      <family val="1"/>
      <charset val="238"/>
    </font>
    <font>
      <b/>
      <sz val="10"/>
      <name val="Arial"/>
      <family val="2"/>
      <charset val="238"/>
    </font>
    <font>
      <b/>
      <sz val="10"/>
      <color indexed="12"/>
      <name val="Arial"/>
      <family val="2"/>
      <charset val="238"/>
    </font>
    <font>
      <sz val="10"/>
      <color indexed="8"/>
      <name val="Arial"/>
      <family val="2"/>
      <charset val="238"/>
    </font>
    <font>
      <b/>
      <sz val="10"/>
      <color indexed="8"/>
      <name val="Arial CE"/>
      <family val="2"/>
      <charset val="238"/>
    </font>
    <font>
      <b/>
      <sz val="10"/>
      <color indexed="8"/>
      <name val="Arial"/>
      <family val="2"/>
      <charset val="238"/>
    </font>
    <font>
      <sz val="10"/>
      <name val="Arial Narrow"/>
      <family val="2"/>
      <charset val="238"/>
    </font>
    <font>
      <b/>
      <sz val="12"/>
      <name val="Arial Narrow"/>
      <family val="2"/>
      <charset val="238"/>
    </font>
    <font>
      <sz val="9"/>
      <color indexed="8"/>
      <name val="Arial CE"/>
      <family val="2"/>
      <charset val="238"/>
    </font>
    <font>
      <b/>
      <sz val="9"/>
      <color indexed="8"/>
      <name val="Arial CE"/>
      <family val="2"/>
      <charset val="238"/>
    </font>
    <font>
      <b/>
      <sz val="12"/>
      <color indexed="8"/>
      <name val="Arial CE"/>
      <family val="2"/>
      <charset val="238"/>
    </font>
    <font>
      <b/>
      <sz val="11"/>
      <color indexed="8"/>
      <name val="Arial CE"/>
      <family val="2"/>
      <charset val="238"/>
    </font>
    <font>
      <sz val="9"/>
      <name val="Arial"/>
      <family val="2"/>
      <charset val="238"/>
    </font>
    <font>
      <sz val="10"/>
      <name val="Arial"/>
      <family val="2"/>
      <charset val="1"/>
    </font>
    <font>
      <sz val="11"/>
      <name val="Arial"/>
      <family val="2"/>
      <charset val="238"/>
    </font>
    <font>
      <b/>
      <sz val="12"/>
      <name val="Arial"/>
      <family val="2"/>
      <charset val="238"/>
    </font>
    <font>
      <sz val="9"/>
      <name val="Arial CE"/>
      <family val="2"/>
      <charset val="238"/>
    </font>
    <font>
      <b/>
      <sz val="9"/>
      <name val="Arial CE"/>
      <family val="2"/>
      <charset val="238"/>
    </font>
    <font>
      <vertAlign val="superscript"/>
      <sz val="9"/>
      <name val="Arial CE"/>
      <family val="2"/>
      <charset val="238"/>
    </font>
    <font>
      <sz val="10"/>
      <name val="Helvetica CE"/>
    </font>
    <font>
      <sz val="10"/>
      <name val="Arial"/>
      <family val="2"/>
      <charset val="238"/>
    </font>
    <font>
      <b/>
      <sz val="11"/>
      <name val="Helvetica CE"/>
    </font>
    <font>
      <b/>
      <sz val="10"/>
      <name val="Helvetica CE"/>
    </font>
    <font>
      <sz val="8"/>
      <name val="Helvetica CE"/>
    </font>
    <font>
      <b/>
      <sz val="10"/>
      <color indexed="12"/>
      <name val="Helvetica CE"/>
      <family val="2"/>
      <charset val="238"/>
    </font>
    <font>
      <b/>
      <sz val="10"/>
      <color indexed="30"/>
      <name val="Arial"/>
      <family val="2"/>
      <charset val="238"/>
    </font>
    <font>
      <b/>
      <sz val="10"/>
      <color indexed="30"/>
      <name val="Helvetica CE"/>
      <family val="2"/>
      <charset val="238"/>
    </font>
    <font>
      <sz val="12"/>
      <color indexed="8"/>
      <name val="Courier"/>
      <family val="1"/>
      <charset val="238"/>
    </font>
    <font>
      <b/>
      <u/>
      <sz val="10"/>
      <name val="Arial CE"/>
      <family val="2"/>
      <charset val="238"/>
    </font>
    <font>
      <sz val="8"/>
      <name val="Arial CE"/>
      <family val="2"/>
      <charset val="238"/>
    </font>
    <font>
      <sz val="11"/>
      <color theme="1"/>
      <name val="Calibri"/>
      <family val="2"/>
      <scheme val="minor"/>
    </font>
    <font>
      <sz val="8"/>
      <name val="Arial CE"/>
      <family val="2"/>
    </font>
    <font>
      <u/>
      <sz val="10"/>
      <color indexed="12"/>
      <name val="Arial"/>
      <family val="2"/>
      <charset val="238"/>
    </font>
    <font>
      <sz val="10"/>
      <color indexed="8"/>
      <name val="Arial Narrow"/>
      <family val="2"/>
      <charset val="238"/>
    </font>
    <font>
      <sz val="10"/>
      <color theme="1"/>
      <name val="Arial Narrow"/>
      <family val="2"/>
      <charset val="238"/>
    </font>
    <font>
      <b/>
      <sz val="14"/>
      <name val="Arial"/>
      <family val="2"/>
      <charset val="238"/>
    </font>
    <font>
      <sz val="8"/>
      <name val="Arial"/>
      <family val="2"/>
      <charset val="238"/>
    </font>
    <font>
      <sz val="10"/>
      <color rgb="FF969696"/>
      <name val="Arial CE"/>
      <family val="2"/>
      <charset val="238"/>
    </font>
    <font>
      <b/>
      <sz val="12"/>
      <color rgb="FF960000"/>
      <name val="Arial"/>
      <family val="2"/>
      <charset val="238"/>
    </font>
    <font>
      <b/>
      <sz val="8"/>
      <color rgb="FF003366"/>
      <name val="Arial"/>
      <family val="2"/>
      <charset val="238"/>
    </font>
    <font>
      <b/>
      <sz val="10"/>
      <color rgb="FF003366"/>
      <name val="Arial"/>
      <family val="2"/>
      <charset val="238"/>
    </font>
    <font>
      <b/>
      <sz val="9"/>
      <name val="Arial"/>
      <family val="2"/>
    </font>
    <font>
      <b/>
      <sz val="8"/>
      <name val="Arial"/>
      <family val="2"/>
    </font>
    <font>
      <b/>
      <sz val="8"/>
      <color theme="3"/>
      <name val="Arial"/>
      <family val="2"/>
      <charset val="238"/>
    </font>
    <font>
      <b/>
      <sz val="12"/>
      <color theme="3"/>
      <name val="Arial"/>
      <family val="2"/>
      <charset val="238"/>
    </font>
    <font>
      <sz val="8"/>
      <color theme="3"/>
      <name val="Arial"/>
      <family val="2"/>
      <charset val="238"/>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32">
    <border>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8"/>
      </left>
      <right style="medium">
        <color indexed="8"/>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bottom/>
      <diagonal/>
    </border>
    <border>
      <left style="medium">
        <color indexed="8"/>
      </left>
      <right style="thin">
        <color indexed="8"/>
      </right>
      <top style="medium">
        <color indexed="8"/>
      </top>
      <bottom style="medium">
        <color indexed="8"/>
      </bottom>
      <diagonal/>
    </border>
    <border>
      <left style="thin">
        <color indexed="8"/>
      </left>
      <right style="medium">
        <color indexed="8"/>
      </right>
      <top style="medium">
        <color indexed="64"/>
      </top>
      <bottom style="medium">
        <color indexed="64"/>
      </bottom>
      <diagonal/>
    </border>
    <border>
      <left style="hair">
        <color rgb="FF969696"/>
      </left>
      <right style="hair">
        <color rgb="FF969696"/>
      </right>
      <top style="hair">
        <color rgb="FF969696"/>
      </top>
      <bottom style="hair">
        <color rgb="FF969696"/>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indexed="8"/>
      </left>
      <right style="thin">
        <color indexed="8"/>
      </right>
      <top/>
      <bottom style="medium">
        <color indexed="8"/>
      </bottom>
      <diagonal/>
    </border>
  </borders>
  <cellStyleXfs count="13">
    <xf numFmtId="0" fontId="0" fillId="0" borderId="0"/>
    <xf numFmtId="0" fontId="7" fillId="0" borderId="0"/>
    <xf numFmtId="0" fontId="2" fillId="0" borderId="0"/>
    <xf numFmtId="0" fontId="26" fillId="0" borderId="0"/>
    <xf numFmtId="0" fontId="2" fillId="0" borderId="0" applyBorder="0"/>
    <xf numFmtId="0" fontId="27" fillId="0" borderId="0"/>
    <xf numFmtId="0" fontId="37" fillId="0" borderId="0"/>
    <xf numFmtId="0" fontId="5" fillId="0" borderId="0"/>
    <xf numFmtId="0" fontId="38" fillId="0" borderId="0"/>
    <xf numFmtId="0" fontId="39" fillId="0" borderId="0" applyNumberFormat="0" applyFill="0" applyBorder="0" applyAlignment="0" applyProtection="0">
      <alignment vertical="top"/>
      <protection locked="0"/>
    </xf>
    <xf numFmtId="0" fontId="40" fillId="0" borderId="0"/>
    <xf numFmtId="0" fontId="41" fillId="0" borderId="0"/>
    <xf numFmtId="0" fontId="36" fillId="0" borderId="31">
      <alignment horizontal="center" vertical="center" wrapText="1"/>
    </xf>
  </cellStyleXfs>
  <cellXfs count="268">
    <xf numFmtId="0" fontId="0" fillId="0" borderId="0" xfId="0"/>
    <xf numFmtId="0" fontId="0" fillId="0" borderId="0" xfId="0" applyAlignment="1">
      <alignment horizontal="left"/>
    </xf>
    <xf numFmtId="0" fontId="1" fillId="0" borderId="0" xfId="0" applyFont="1"/>
    <xf numFmtId="0" fontId="0" fillId="0" borderId="1" xfId="0" applyBorder="1" applyAlignment="1">
      <alignment horizontal="center" vertical="center"/>
    </xf>
    <xf numFmtId="4" fontId="0" fillId="0" borderId="0" xfId="0" applyNumberFormat="1"/>
    <xf numFmtId="0" fontId="0" fillId="0" borderId="0" xfId="0" applyAlignment="1">
      <alignment wrapText="1"/>
    </xf>
    <xf numFmtId="0" fontId="2" fillId="0" borderId="3" xfId="0" applyFont="1" applyBorder="1" applyAlignment="1">
      <alignment horizontal="center" vertical="center"/>
    </xf>
    <xf numFmtId="0" fontId="0" fillId="0" borderId="0" xfId="0" applyAlignment="1">
      <alignment horizontal="center" wrapText="1"/>
    </xf>
    <xf numFmtId="4" fontId="2" fillId="0" borderId="3" xfId="0" applyNumberFormat="1" applyFont="1" applyBorder="1" applyAlignment="1">
      <alignment horizontal="center" vertical="center"/>
    </xf>
    <xf numFmtId="0" fontId="1" fillId="0" borderId="0" xfId="0" applyFont="1" applyAlignment="1">
      <alignment horizontal="center" wrapText="1"/>
    </xf>
    <xf numFmtId="4" fontId="2" fillId="0" borderId="4" xfId="0" applyNumberFormat="1"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vertical="center"/>
    </xf>
    <xf numFmtId="0" fontId="2" fillId="0" borderId="1" xfId="0" applyFont="1" applyBorder="1" applyAlignment="1">
      <alignment horizontal="left"/>
    </xf>
    <xf numFmtId="0" fontId="1" fillId="0" borderId="6" xfId="0" applyFont="1" applyBorder="1" applyAlignment="1">
      <alignment horizontal="center"/>
    </xf>
    <xf numFmtId="0" fontId="1" fillId="0" borderId="5" xfId="0" applyFont="1" applyBorder="1"/>
    <xf numFmtId="0" fontId="2" fillId="0" borderId="5" xfId="0" applyFont="1" applyBorder="1"/>
    <xf numFmtId="0" fontId="1" fillId="2" borderId="1" xfId="0" applyFont="1" applyFill="1" applyBorder="1" applyAlignment="1">
      <alignment horizontal="center"/>
    </xf>
    <xf numFmtId="167" fontId="6" fillId="0" borderId="7" xfId="0" applyNumberFormat="1" applyFont="1" applyBorder="1" applyAlignment="1">
      <alignment horizontal="left" vertical="center"/>
    </xf>
    <xf numFmtId="4" fontId="6" fillId="0" borderId="8" xfId="0" applyNumberFormat="1" applyFont="1" applyBorder="1" applyAlignment="1">
      <alignment horizontal="right" vertical="center"/>
    </xf>
    <xf numFmtId="4" fontId="6" fillId="0" borderId="9" xfId="0" applyNumberFormat="1" applyFont="1" applyBorder="1" applyAlignment="1">
      <alignment horizontal="right" vertical="center"/>
    </xf>
    <xf numFmtId="167" fontId="6" fillId="0" borderId="9" xfId="0" applyNumberFormat="1" applyFont="1" applyBorder="1" applyAlignment="1">
      <alignment horizontal="left" vertical="center" wrapText="1"/>
    </xf>
    <xf numFmtId="167" fontId="6" fillId="0" borderId="11" xfId="0" applyNumberFormat="1" applyFont="1" applyBorder="1" applyAlignment="1">
      <alignment horizontal="left" vertical="center"/>
    </xf>
    <xf numFmtId="0" fontId="2" fillId="0" borderId="1" xfId="0" applyFont="1" applyBorder="1" applyAlignment="1">
      <alignment horizontal="center" vertical="center"/>
    </xf>
    <xf numFmtId="166" fontId="2" fillId="0" borderId="5" xfId="0" applyNumberFormat="1" applyFont="1" applyBorder="1"/>
    <xf numFmtId="166" fontId="1" fillId="0" borderId="13" xfId="0" applyNumberFormat="1" applyFont="1" applyBorder="1"/>
    <xf numFmtId="0" fontId="12" fillId="0" borderId="0" xfId="0" applyFont="1"/>
    <xf numFmtId="0" fontId="13" fillId="0" borderId="0" xfId="0" applyFont="1"/>
    <xf numFmtId="0" fontId="14" fillId="0" borderId="0" xfId="0" applyFont="1"/>
    <xf numFmtId="0" fontId="13" fillId="0" borderId="0" xfId="0" applyFont="1" applyProtection="1">
      <protection locked="0"/>
    </xf>
    <xf numFmtId="0" fontId="1" fillId="0" borderId="0" xfId="2" applyFont="1"/>
    <xf numFmtId="0" fontId="0" fillId="0" borderId="0" xfId="0" applyAlignment="1" applyProtection="1">
      <alignment horizontal="left" indent="2"/>
      <protection locked="0"/>
    </xf>
    <xf numFmtId="0" fontId="2" fillId="0" borderId="0" xfId="2"/>
    <xf numFmtId="0" fontId="2" fillId="0" borderId="0" xfId="2" applyAlignment="1">
      <alignment horizontal="left"/>
    </xf>
    <xf numFmtId="0" fontId="5" fillId="0" borderId="0" xfId="2" applyFont="1" applyAlignment="1">
      <alignment horizontal="center"/>
    </xf>
    <xf numFmtId="165" fontId="5" fillId="0" borderId="0" xfId="2" applyNumberFormat="1" applyFont="1" applyAlignment="1">
      <alignment horizontal="center"/>
    </xf>
    <xf numFmtId="0" fontId="11" fillId="0" borderId="0" xfId="2" applyFont="1" applyAlignment="1">
      <alignment horizontal="center"/>
    </xf>
    <xf numFmtId="0" fontId="11" fillId="0" borderId="0" xfId="2" applyFont="1"/>
    <xf numFmtId="0" fontId="17" fillId="0" borderId="0" xfId="0" applyFont="1" applyAlignment="1">
      <alignment horizontal="center"/>
    </xf>
    <xf numFmtId="0" fontId="11" fillId="0" borderId="0" xfId="0" applyFont="1" applyAlignment="1">
      <alignment wrapText="1"/>
    </xf>
    <xf numFmtId="0" fontId="18" fillId="0" borderId="0" xfId="0" applyFont="1" applyAlignment="1">
      <alignment wrapText="1"/>
    </xf>
    <xf numFmtId="0" fontId="0" fillId="0" borderId="0" xfId="0" applyAlignment="1" applyProtection="1">
      <alignment horizontal="center"/>
      <protection locked="0"/>
    </xf>
    <xf numFmtId="0" fontId="3" fillId="0" borderId="0" xfId="0" applyFont="1" applyAlignment="1">
      <alignment horizontal="left"/>
    </xf>
    <xf numFmtId="0" fontId="0" fillId="0" borderId="0" xfId="0" applyAlignment="1">
      <alignment horizontal="center"/>
    </xf>
    <xf numFmtId="0" fontId="3" fillId="0" borderId="0" xfId="0" applyFont="1" applyAlignment="1" applyProtection="1">
      <alignment horizontal="left"/>
      <protection locked="0"/>
    </xf>
    <xf numFmtId="0" fontId="0" fillId="0" borderId="0" xfId="0" applyAlignment="1" applyProtection="1">
      <alignment horizontal="left"/>
      <protection locked="0"/>
    </xf>
    <xf numFmtId="0" fontId="0" fillId="0" borderId="0" xfId="0" applyAlignment="1" applyProtection="1">
      <alignment horizontal="left" vertical="justify"/>
      <protection locked="0"/>
    </xf>
    <xf numFmtId="164" fontId="0" fillId="0" borderId="0" xfId="0" applyNumberFormat="1" applyAlignment="1">
      <alignment horizontal="left" indent="2"/>
    </xf>
    <xf numFmtId="4" fontId="19" fillId="0" borderId="0" xfId="0" applyNumberFormat="1" applyFont="1" applyAlignment="1" applyProtection="1">
      <alignment horizontal="right"/>
      <protection locked="0"/>
    </xf>
    <xf numFmtId="0" fontId="2" fillId="0" borderId="0" xfId="2" applyAlignment="1" applyProtection="1">
      <alignment horizontal="center"/>
      <protection locked="0"/>
    </xf>
    <xf numFmtId="0" fontId="2" fillId="0" borderId="0" xfId="2" applyAlignment="1">
      <alignment horizontal="center"/>
    </xf>
    <xf numFmtId="0" fontId="17" fillId="0" borderId="0" xfId="0" applyFont="1"/>
    <xf numFmtId="0" fontId="0" fillId="0" borderId="0" xfId="0" applyAlignment="1">
      <alignment horizontal="left" shrinkToFit="1"/>
    </xf>
    <xf numFmtId="0" fontId="0" fillId="0" borderId="0" xfId="0" applyAlignment="1">
      <alignment horizontal="left" wrapText="1"/>
    </xf>
    <xf numFmtId="0" fontId="0" fillId="0" borderId="0" xfId="0" applyProtection="1">
      <protection locked="0"/>
    </xf>
    <xf numFmtId="0" fontId="20" fillId="0" borderId="0" xfId="2" applyFont="1" applyAlignment="1">
      <alignment horizontal="right"/>
    </xf>
    <xf numFmtId="0" fontId="1" fillId="0" borderId="0" xfId="2" applyFont="1" applyAlignment="1">
      <alignment horizontal="right"/>
    </xf>
    <xf numFmtId="168" fontId="5" fillId="0" borderId="0" xfId="2" applyNumberFormat="1" applyFont="1" applyAlignment="1">
      <alignment horizontal="center"/>
    </xf>
    <xf numFmtId="168" fontId="0" fillId="0" borderId="0" xfId="0" applyNumberFormat="1" applyAlignment="1" applyProtection="1">
      <alignment horizontal="left" indent="2"/>
      <protection locked="0"/>
    </xf>
    <xf numFmtId="0" fontId="16" fillId="0" borderId="0" xfId="0" applyFont="1" applyAlignment="1">
      <alignment horizontal="left"/>
    </xf>
    <xf numFmtId="0" fontId="24" fillId="0" borderId="0" xfId="0" applyFont="1" applyAlignment="1">
      <alignment horizontal="left" wrapText="1"/>
    </xf>
    <xf numFmtId="0" fontId="23" fillId="0" borderId="0" xfId="0" applyFont="1" applyAlignment="1">
      <alignment vertical="top"/>
    </xf>
    <xf numFmtId="0" fontId="1" fillId="0" borderId="0" xfId="0" applyFont="1" applyAlignment="1">
      <alignment horizontal="left" wrapText="1"/>
    </xf>
    <xf numFmtId="0" fontId="26" fillId="0" borderId="0" xfId="3"/>
    <xf numFmtId="0" fontId="27" fillId="0" borderId="0" xfId="5"/>
    <xf numFmtId="0" fontId="26" fillId="0" borderId="0" xfId="3" applyAlignment="1">
      <alignment horizontal="left"/>
    </xf>
    <xf numFmtId="0" fontId="26" fillId="0" borderId="14" xfId="3" applyBorder="1"/>
    <xf numFmtId="0" fontId="28" fillId="2" borderId="0" xfId="3" applyFont="1" applyFill="1" applyAlignment="1">
      <alignment horizontal="left"/>
    </xf>
    <xf numFmtId="0" fontId="29" fillId="2" borderId="0" xfId="3" applyFont="1" applyFill="1"/>
    <xf numFmtId="0" fontId="29" fillId="2" borderId="14" xfId="3" applyFont="1" applyFill="1" applyBorder="1"/>
    <xf numFmtId="0" fontId="27" fillId="2" borderId="0" xfId="5" applyFill="1"/>
    <xf numFmtId="0" fontId="28" fillId="0" borderId="0" xfId="3" applyFont="1" applyAlignment="1">
      <alignment horizontal="left"/>
    </xf>
    <xf numFmtId="0" fontId="29" fillId="0" borderId="0" xfId="3" applyFont="1"/>
    <xf numFmtId="0" fontId="29" fillId="0" borderId="14" xfId="3" applyFont="1" applyBorder="1"/>
    <xf numFmtId="0" fontId="29" fillId="0" borderId="0" xfId="3" applyFont="1" applyAlignment="1">
      <alignment horizontal="left"/>
    </xf>
    <xf numFmtId="0" fontId="29" fillId="2" borderId="0" xfId="3" applyFont="1" applyFill="1" applyAlignment="1">
      <alignment horizontal="left"/>
    </xf>
    <xf numFmtId="0" fontId="26" fillId="0" borderId="15" xfId="3" applyBorder="1" applyAlignment="1">
      <alignment vertical="top" wrapText="1"/>
    </xf>
    <xf numFmtId="0" fontId="26" fillId="0" borderId="15" xfId="3" applyBorder="1" applyAlignment="1">
      <alignment horizontal="left" vertical="top" wrapText="1"/>
    </xf>
    <xf numFmtId="0" fontId="26" fillId="0" borderId="14" xfId="3" applyBorder="1" applyAlignment="1">
      <alignment horizontal="left" vertical="top" wrapText="1"/>
    </xf>
    <xf numFmtId="0" fontId="30" fillId="0" borderId="16" xfId="3" applyFont="1" applyBorder="1" applyAlignment="1">
      <alignment horizontal="left" vertical="top" wrapText="1"/>
    </xf>
    <xf numFmtId="0" fontId="30" fillId="0" borderId="17" xfId="3" applyFont="1" applyBorder="1" applyAlignment="1">
      <alignment vertical="top" wrapText="1"/>
    </xf>
    <xf numFmtId="0" fontId="30" fillId="0" borderId="18" xfId="3" applyFont="1" applyBorder="1" applyAlignment="1">
      <alignment vertical="top" wrapText="1"/>
    </xf>
    <xf numFmtId="0" fontId="30" fillId="0" borderId="19" xfId="3" applyFont="1" applyBorder="1" applyAlignment="1">
      <alignment vertical="top" wrapText="1"/>
    </xf>
    <xf numFmtId="0" fontId="30" fillId="0" borderId="17" xfId="3" applyFont="1" applyBorder="1" applyAlignment="1">
      <alignment horizontal="left" vertical="top" wrapText="1"/>
    </xf>
    <xf numFmtId="0" fontId="30" fillId="0" borderId="20" xfId="3" applyFont="1" applyBorder="1" applyAlignment="1">
      <alignment horizontal="left" vertical="top" wrapText="1"/>
    </xf>
    <xf numFmtId="0" fontId="30" fillId="0" borderId="21" xfId="3" applyFont="1" applyBorder="1" applyAlignment="1">
      <alignment vertical="top" wrapText="1"/>
    </xf>
    <xf numFmtId="0" fontId="30" fillId="0" borderId="18" xfId="3" applyFont="1" applyBorder="1" applyAlignment="1">
      <alignment horizontal="left" vertical="top" wrapText="1"/>
    </xf>
    <xf numFmtId="0" fontId="27" fillId="0" borderId="14" xfId="5" applyBorder="1"/>
    <xf numFmtId="0" fontId="8" fillId="0" borderId="0" xfId="5" applyFont="1"/>
    <xf numFmtId="0" fontId="9" fillId="0" borderId="22" xfId="5" applyFont="1" applyBorder="1" applyAlignment="1">
      <alignment vertical="top" wrapText="1"/>
    </xf>
    <xf numFmtId="0" fontId="31" fillId="0" borderId="23" xfId="3" applyFont="1" applyBorder="1" applyAlignment="1">
      <alignment horizontal="left" vertical="top" wrapText="1"/>
    </xf>
    <xf numFmtId="0" fontId="31" fillId="0" borderId="22" xfId="3" applyFont="1" applyBorder="1" applyAlignment="1">
      <alignment horizontal="left" vertical="top" wrapText="1"/>
    </xf>
    <xf numFmtId="0" fontId="9" fillId="0" borderId="24" xfId="5" applyFont="1" applyBorder="1" applyAlignment="1">
      <alignment vertical="top" wrapText="1"/>
    </xf>
    <xf numFmtId="0" fontId="9" fillId="0" borderId="0" xfId="5" applyFont="1" applyAlignment="1">
      <alignment vertical="top" wrapText="1"/>
    </xf>
    <xf numFmtId="0" fontId="9" fillId="0" borderId="25" xfId="5" applyFont="1" applyBorder="1" applyAlignment="1">
      <alignment vertical="top" wrapText="1"/>
    </xf>
    <xf numFmtId="0" fontId="9" fillId="0" borderId="23" xfId="5" applyFont="1" applyBorder="1" applyAlignment="1">
      <alignment vertical="top" wrapText="1"/>
    </xf>
    <xf numFmtId="0" fontId="9" fillId="0" borderId="22" xfId="5" applyFont="1" applyBorder="1" applyAlignment="1">
      <alignment horizontal="center" vertical="top" wrapText="1"/>
    </xf>
    <xf numFmtId="0" fontId="32" fillId="0" borderId="22" xfId="5" applyFont="1" applyBorder="1" applyAlignment="1">
      <alignment vertical="top" wrapText="1"/>
    </xf>
    <xf numFmtId="0" fontId="33" fillId="0" borderId="23" xfId="3" applyFont="1" applyBorder="1" applyAlignment="1">
      <alignment horizontal="left" vertical="top" wrapText="1"/>
    </xf>
    <xf numFmtId="0" fontId="33" fillId="0" borderId="22" xfId="3" applyFont="1" applyBorder="1" applyAlignment="1">
      <alignment horizontal="left" vertical="top" wrapText="1"/>
    </xf>
    <xf numFmtId="0" fontId="32" fillId="0" borderId="24" xfId="5" applyFont="1" applyBorder="1" applyAlignment="1">
      <alignment vertical="top" wrapText="1"/>
    </xf>
    <xf numFmtId="0" fontId="32" fillId="0" borderId="0" xfId="5" applyFont="1" applyAlignment="1">
      <alignment vertical="top" wrapText="1"/>
    </xf>
    <xf numFmtId="0" fontId="32" fillId="0" borderId="25" xfId="5" applyFont="1" applyBorder="1" applyAlignment="1">
      <alignment vertical="top" wrapText="1"/>
    </xf>
    <xf numFmtId="0" fontId="32" fillId="0" borderId="23" xfId="5" applyFont="1" applyBorder="1" applyAlignment="1">
      <alignment vertical="top" wrapText="1"/>
    </xf>
    <xf numFmtId="0" fontId="32" fillId="0" borderId="22" xfId="5" applyFont="1" applyBorder="1" applyAlignment="1">
      <alignment horizontal="center" vertical="top" wrapText="1"/>
    </xf>
    <xf numFmtId="168" fontId="27" fillId="0" borderId="0" xfId="5" applyNumberFormat="1"/>
    <xf numFmtId="168" fontId="8" fillId="0" borderId="0" xfId="5" applyNumberFormat="1" applyFont="1"/>
    <xf numFmtId="168" fontId="5" fillId="0" borderId="26" xfId="5" applyNumberFormat="1" applyFont="1" applyBorder="1" applyAlignment="1">
      <alignment vertical="top" wrapText="1"/>
    </xf>
    <xf numFmtId="168" fontId="27" fillId="0" borderId="27" xfId="5" applyNumberFormat="1" applyBorder="1" applyAlignment="1">
      <alignment horizontal="right" vertical="top" wrapText="1"/>
    </xf>
    <xf numFmtId="168" fontId="32" fillId="0" borderId="26" xfId="5" applyNumberFormat="1" applyFont="1" applyBorder="1" applyAlignment="1">
      <alignment vertical="top" wrapText="1"/>
    </xf>
    <xf numFmtId="168" fontId="0" fillId="3" borderId="0" xfId="0" applyNumberFormat="1" applyFill="1" applyAlignment="1">
      <alignment wrapText="1"/>
    </xf>
    <xf numFmtId="0" fontId="16" fillId="0" borderId="0" xfId="0" applyFont="1" applyAlignment="1">
      <alignment horizontal="left" vertical="top"/>
    </xf>
    <xf numFmtId="0" fontId="23" fillId="0" borderId="0" xfId="0" applyFont="1" applyAlignment="1">
      <alignment wrapText="1"/>
    </xf>
    <xf numFmtId="0" fontId="15" fillId="0" borderId="0" xfId="0" applyFont="1" applyAlignment="1">
      <alignment horizontal="center" vertical="top"/>
    </xf>
    <xf numFmtId="0" fontId="22" fillId="0" borderId="0" xfId="0" applyFont="1" applyAlignment="1">
      <alignment wrapText="1"/>
    </xf>
    <xf numFmtId="0" fontId="15" fillId="0" borderId="0" xfId="0" applyFont="1" applyAlignment="1">
      <alignment horizontal="center" vertical="top" wrapText="1"/>
    </xf>
    <xf numFmtId="0" fontId="16" fillId="0" borderId="0" xfId="0" applyFont="1" applyAlignment="1">
      <alignment vertical="top"/>
    </xf>
    <xf numFmtId="0" fontId="15" fillId="0" borderId="0" xfId="0" applyFont="1" applyAlignment="1">
      <alignment vertical="top"/>
    </xf>
    <xf numFmtId="0" fontId="23" fillId="0" borderId="0" xfId="0" applyFont="1" applyAlignment="1">
      <alignment horizontal="center" vertical="top"/>
    </xf>
    <xf numFmtId="0" fontId="15" fillId="0" borderId="0" xfId="0" applyFont="1"/>
    <xf numFmtId="0" fontId="23" fillId="0" borderId="0" xfId="0" applyFont="1" applyAlignment="1">
      <alignment vertical="top" wrapText="1"/>
    </xf>
    <xf numFmtId="0" fontId="16" fillId="0" borderId="0" xfId="0" applyFont="1"/>
    <xf numFmtId="0" fontId="23" fillId="0" borderId="0" xfId="0" applyFont="1"/>
    <xf numFmtId="0" fontId="23" fillId="0" borderId="0" xfId="0" applyFont="1" applyAlignment="1">
      <alignment horizontal="left" wrapText="1"/>
    </xf>
    <xf numFmtId="0" fontId="23" fillId="0" borderId="0" xfId="0" applyFont="1" applyAlignment="1">
      <alignment horizontal="left" vertical="top"/>
    </xf>
    <xf numFmtId="0" fontId="24" fillId="0" borderId="0" xfId="0" applyFont="1" applyAlignment="1">
      <alignment horizontal="left" vertical="top"/>
    </xf>
    <xf numFmtId="0" fontId="24" fillId="0" borderId="0" xfId="0" applyFont="1" applyAlignment="1">
      <alignment vertical="top"/>
    </xf>
    <xf numFmtId="0" fontId="0" fillId="0" borderId="0" xfId="0" applyAlignment="1" applyProtection="1">
      <alignment horizontal="left" vertical="top"/>
      <protection locked="0"/>
    </xf>
    <xf numFmtId="165" fontId="5" fillId="0" borderId="0" xfId="2" applyNumberFormat="1" applyFont="1" applyAlignment="1">
      <alignment horizontal="center" vertical="top"/>
    </xf>
    <xf numFmtId="168" fontId="5" fillId="0" borderId="0" xfId="2" applyNumberFormat="1" applyFont="1" applyAlignment="1">
      <alignment horizontal="center" vertical="top"/>
    </xf>
    <xf numFmtId="0" fontId="0" fillId="0" borderId="0" xfId="0" applyAlignment="1">
      <alignment vertical="top"/>
    </xf>
    <xf numFmtId="168" fontId="0" fillId="3" borderId="0" xfId="0" applyNumberFormat="1" applyFill="1" applyAlignment="1">
      <alignment vertical="top" wrapText="1"/>
    </xf>
    <xf numFmtId="168" fontId="0" fillId="0" borderId="0" xfId="0" applyNumberFormat="1" applyAlignment="1" applyProtection="1">
      <alignment horizontal="left" vertical="top"/>
      <protection locked="0"/>
    </xf>
    <xf numFmtId="0" fontId="2" fillId="0" borderId="0" xfId="2" applyAlignment="1">
      <alignment horizontal="left" vertical="top"/>
    </xf>
    <xf numFmtId="0" fontId="5" fillId="0" borderId="0" xfId="2" applyFont="1" applyAlignment="1">
      <alignment horizontal="center" vertical="top"/>
    </xf>
    <xf numFmtId="0" fontId="0" fillId="0" borderId="0" xfId="0" applyAlignment="1">
      <alignment horizontal="center" vertical="top"/>
    </xf>
    <xf numFmtId="168" fontId="1" fillId="0" borderId="0" xfId="0" applyNumberFormat="1" applyFont="1" applyAlignment="1">
      <alignment vertical="top"/>
    </xf>
    <xf numFmtId="168" fontId="1" fillId="3" borderId="0" xfId="0" applyNumberFormat="1" applyFont="1" applyFill="1" applyAlignment="1">
      <alignment vertical="top" wrapText="1"/>
    </xf>
    <xf numFmtId="168" fontId="1" fillId="0" borderId="0" xfId="0" applyNumberFormat="1" applyFont="1" applyAlignment="1" applyProtection="1">
      <alignment horizontal="left" vertical="top"/>
      <protection locked="0"/>
    </xf>
    <xf numFmtId="0" fontId="1" fillId="0" borderId="0" xfId="0" applyFont="1" applyAlignment="1">
      <alignment vertical="top"/>
    </xf>
    <xf numFmtId="168" fontId="1" fillId="0" borderId="0" xfId="0" applyNumberFormat="1" applyFont="1" applyAlignment="1">
      <alignment horizontal="left" vertical="top"/>
    </xf>
    <xf numFmtId="0" fontId="34" fillId="0" borderId="0" xfId="0" applyFont="1" applyAlignment="1" applyProtection="1">
      <alignment horizontal="left" indent="2"/>
      <protection locked="0"/>
    </xf>
    <xf numFmtId="0" fontId="34" fillId="0" borderId="0" xfId="0" applyFont="1" applyAlignment="1" applyProtection="1">
      <alignment horizontal="center"/>
      <protection locked="0"/>
    </xf>
    <xf numFmtId="0" fontId="34" fillId="0" borderId="0" xfId="0" applyFont="1" applyAlignment="1">
      <alignment horizontal="center"/>
    </xf>
    <xf numFmtId="165" fontId="1" fillId="0" borderId="0" xfId="2" applyNumberFormat="1" applyFont="1"/>
    <xf numFmtId="168" fontId="0" fillId="0" borderId="0" xfId="0" applyNumberFormat="1" applyAlignment="1">
      <alignment wrapText="1"/>
    </xf>
    <xf numFmtId="168" fontId="1" fillId="0" borderId="0" xfId="0" applyNumberFormat="1" applyFont="1" applyProtection="1">
      <protection locked="0"/>
    </xf>
    <xf numFmtId="49" fontId="0" fillId="0" borderId="0" xfId="0" applyNumberFormat="1" applyAlignment="1">
      <alignment vertical="top" wrapText="1"/>
    </xf>
    <xf numFmtId="0" fontId="1" fillId="0" borderId="0" xfId="0" applyFont="1" applyAlignment="1">
      <alignment wrapText="1"/>
    </xf>
    <xf numFmtId="0" fontId="35" fillId="0" borderId="0" xfId="0" applyFont="1"/>
    <xf numFmtId="0" fontId="2" fillId="0" borderId="0" xfId="0" applyFont="1" applyAlignment="1">
      <alignment wrapText="1"/>
    </xf>
    <xf numFmtId="0" fontId="5" fillId="0" borderId="0" xfId="0" applyFont="1" applyAlignment="1">
      <alignment wrapText="1"/>
    </xf>
    <xf numFmtId="0" fontId="0" fillId="0" borderId="0" xfId="0" applyAlignment="1">
      <alignment horizontal="center" vertical="top" wrapText="1"/>
    </xf>
    <xf numFmtId="0" fontId="2" fillId="0" borderId="0" xfId="0" applyFont="1" applyAlignment="1">
      <alignment horizontal="center" wrapText="1"/>
    </xf>
    <xf numFmtId="3" fontId="1" fillId="0" borderId="0" xfId="0" applyNumberFormat="1" applyFont="1" applyAlignment="1">
      <alignment horizontal="center" wrapText="1"/>
    </xf>
    <xf numFmtId="3" fontId="0" fillId="0" borderId="0" xfId="0" applyNumberFormat="1" applyAlignment="1">
      <alignment horizontal="center" wrapText="1"/>
    </xf>
    <xf numFmtId="3" fontId="0" fillId="0" borderId="0" xfId="0" applyNumberFormat="1" applyAlignment="1">
      <alignment horizontal="center" vertical="top" wrapText="1"/>
    </xf>
    <xf numFmtId="0" fontId="0" fillId="0" borderId="0" xfId="0" applyAlignment="1">
      <alignment horizontal="right"/>
    </xf>
    <xf numFmtId="0" fontId="0" fillId="0" borderId="0" xfId="0" applyAlignment="1">
      <alignment horizontal="right" wrapText="1"/>
    </xf>
    <xf numFmtId="0" fontId="8" fillId="0" borderId="0" xfId="0" applyFont="1" applyAlignment="1">
      <alignment wrapText="1"/>
    </xf>
    <xf numFmtId="0" fontId="1" fillId="0" borderId="0" xfId="0" applyFont="1" applyAlignment="1">
      <alignment horizontal="center"/>
    </xf>
    <xf numFmtId="0" fontId="1" fillId="0" borderId="0" xfId="0" applyFont="1" applyAlignment="1">
      <alignment horizontal="right"/>
    </xf>
    <xf numFmtId="49" fontId="0" fillId="0" borderId="0" xfId="0" applyNumberFormat="1" applyAlignment="1">
      <alignment horizontal="left" vertical="top" wrapText="1"/>
    </xf>
    <xf numFmtId="0" fontId="1" fillId="0" borderId="0" xfId="0" applyFont="1" applyAlignment="1">
      <alignment horizontal="left"/>
    </xf>
    <xf numFmtId="49" fontId="2" fillId="0" borderId="0" xfId="0" applyNumberFormat="1" applyFont="1" applyAlignment="1">
      <alignment horizontal="left" wrapText="1"/>
    </xf>
    <xf numFmtId="49" fontId="0" fillId="0" borderId="0" xfId="0" applyNumberFormat="1" applyAlignment="1">
      <alignment horizontal="left" wrapText="1"/>
    </xf>
    <xf numFmtId="49" fontId="1" fillId="0" borderId="0" xfId="0" applyNumberFormat="1" applyFont="1" applyAlignment="1">
      <alignment horizontal="left" wrapText="1"/>
    </xf>
    <xf numFmtId="2" fontId="0" fillId="0" borderId="0" xfId="0" applyNumberFormat="1" applyAlignment="1">
      <alignment horizontal="right"/>
    </xf>
    <xf numFmtId="2" fontId="1" fillId="0" borderId="0" xfId="0" applyNumberFormat="1" applyFont="1" applyAlignment="1">
      <alignment horizontal="right"/>
    </xf>
    <xf numFmtId="2" fontId="0" fillId="0" borderId="0" xfId="0" applyNumberFormat="1" applyAlignment="1">
      <alignment horizontal="right" wrapText="1"/>
    </xf>
    <xf numFmtId="0" fontId="0" fillId="0" borderId="29" xfId="0" applyBorder="1"/>
    <xf numFmtId="0" fontId="0" fillId="0" borderId="29" xfId="0" applyBorder="1" applyAlignment="1">
      <alignment horizontal="center"/>
    </xf>
    <xf numFmtId="0" fontId="43" fillId="0" borderId="0" xfId="8" applyFont="1" applyAlignment="1">
      <alignment vertical="center"/>
    </xf>
    <xf numFmtId="0" fontId="43" fillId="0" borderId="0" xfId="8" applyFont="1" applyAlignment="1">
      <alignment vertical="center" wrapText="1"/>
    </xf>
    <xf numFmtId="0" fontId="44" fillId="0" borderId="0" xfId="8" applyFont="1" applyAlignment="1">
      <alignment horizontal="left" vertical="center"/>
    </xf>
    <xf numFmtId="0" fontId="38" fillId="0" borderId="0" xfId="8" applyAlignment="1">
      <alignment vertical="center"/>
    </xf>
    <xf numFmtId="0" fontId="36" fillId="0" borderId="0" xfId="8" applyFont="1" applyAlignment="1">
      <alignment vertical="center"/>
    </xf>
    <xf numFmtId="0" fontId="38" fillId="0" borderId="0" xfId="8" applyAlignment="1">
      <alignment vertical="center" wrapText="1"/>
    </xf>
    <xf numFmtId="0" fontId="48" fillId="0" borderId="28" xfId="8" applyFont="1" applyBorder="1" applyAlignment="1" applyProtection="1">
      <alignment horizontal="center" vertical="center"/>
      <protection locked="0"/>
    </xf>
    <xf numFmtId="49" fontId="48" fillId="0" borderId="28" xfId="8" applyNumberFormat="1" applyFont="1" applyBorder="1" applyAlignment="1" applyProtection="1">
      <alignment horizontal="left" vertical="center" wrapText="1"/>
      <protection locked="0"/>
    </xf>
    <xf numFmtId="0" fontId="48" fillId="0" borderId="28" xfId="8" applyFont="1" applyBorder="1" applyAlignment="1" applyProtection="1">
      <alignment horizontal="left" vertical="center" wrapText="1"/>
      <protection locked="0"/>
    </xf>
    <xf numFmtId="0" fontId="49" fillId="0" borderId="28" xfId="8" applyFont="1" applyBorder="1" applyAlignment="1" applyProtection="1">
      <alignment horizontal="center" vertical="center" wrapText="1"/>
      <protection locked="0"/>
    </xf>
    <xf numFmtId="170" fontId="48" fillId="0" borderId="28" xfId="8" applyNumberFormat="1" applyFont="1" applyBorder="1" applyAlignment="1" applyProtection="1">
      <alignment vertical="center"/>
      <protection locked="0"/>
    </xf>
    <xf numFmtId="0" fontId="49" fillId="0" borderId="28" xfId="8" applyFont="1" applyBorder="1" applyAlignment="1" applyProtection="1">
      <alignment vertical="center" wrapText="1"/>
      <protection locked="0"/>
    </xf>
    <xf numFmtId="0" fontId="49" fillId="0" borderId="0" xfId="8" applyFont="1" applyAlignment="1">
      <alignment vertical="center"/>
    </xf>
    <xf numFmtId="0" fontId="2" fillId="0" borderId="29" xfId="0" applyFont="1" applyBorder="1"/>
    <xf numFmtId="167" fontId="6" fillId="0" borderId="29" xfId="0" applyNumberFormat="1" applyFont="1" applyBorder="1" applyAlignment="1">
      <alignment horizontal="left" vertical="center"/>
    </xf>
    <xf numFmtId="4" fontId="2" fillId="0" borderId="29" xfId="0" applyNumberFormat="1" applyFont="1" applyBorder="1"/>
    <xf numFmtId="4" fontId="2" fillId="0" borderId="30" xfId="0" applyNumberFormat="1" applyFont="1" applyBorder="1"/>
    <xf numFmtId="0" fontId="1" fillId="2" borderId="29" xfId="0" applyFont="1" applyFill="1" applyBorder="1"/>
    <xf numFmtId="0" fontId="2" fillId="2" borderId="29" xfId="0" applyFont="1" applyFill="1" applyBorder="1"/>
    <xf numFmtId="4" fontId="1" fillId="2" borderId="29" xfId="0" applyNumberFormat="1" applyFont="1" applyFill="1" applyBorder="1"/>
    <xf numFmtId="4" fontId="1" fillId="2" borderId="30" xfId="0" applyNumberFormat="1" applyFont="1" applyFill="1" applyBorder="1"/>
    <xf numFmtId="167" fontId="6" fillId="0" borderId="29" xfId="0" applyNumberFormat="1" applyFont="1" applyBorder="1" applyAlignment="1">
      <alignment horizontal="left" vertical="center" wrapText="1"/>
    </xf>
    <xf numFmtId="4" fontId="6" fillId="0" borderId="29" xfId="0" applyNumberFormat="1" applyFont="1" applyBorder="1" applyAlignment="1">
      <alignment horizontal="right" vertical="center"/>
    </xf>
    <xf numFmtId="166" fontId="2" fillId="3" borderId="29" xfId="0" applyNumberFormat="1" applyFont="1" applyFill="1" applyBorder="1"/>
    <xf numFmtId="166" fontId="2" fillId="0" borderId="30" xfId="0" applyNumberFormat="1" applyFont="1" applyBorder="1"/>
    <xf numFmtId="166" fontId="2" fillId="0" borderId="29" xfId="0" applyNumberFormat="1" applyFont="1" applyBorder="1"/>
    <xf numFmtId="0" fontId="2" fillId="0" borderId="10" xfId="0" applyFont="1" applyBorder="1" applyAlignment="1">
      <alignment horizontal="center" vertical="center"/>
    </xf>
    <xf numFmtId="166" fontId="2" fillId="0" borderId="9" xfId="0" applyNumberFormat="1" applyFont="1" applyBorder="1"/>
    <xf numFmtId="166" fontId="2" fillId="0" borderId="12" xfId="0" applyNumberFormat="1" applyFont="1" applyBorder="1"/>
    <xf numFmtId="0" fontId="2" fillId="0" borderId="0" xfId="0" applyFont="1" applyAlignment="1">
      <alignment horizontal="center"/>
    </xf>
    <xf numFmtId="0" fontId="1" fillId="0" borderId="29" xfId="0" applyFont="1" applyBorder="1" applyAlignment="1">
      <alignment horizontal="left"/>
    </xf>
    <xf numFmtId="0" fontId="1" fillId="0" borderId="29" xfId="0" applyFont="1" applyBorder="1"/>
    <xf numFmtId="0" fontId="1" fillId="0" borderId="29" xfId="0" applyFont="1" applyBorder="1" applyAlignment="1">
      <alignment horizontal="right"/>
    </xf>
    <xf numFmtId="0" fontId="0" fillId="0" borderId="29" xfId="0" applyBorder="1" applyAlignment="1">
      <alignment horizontal="left"/>
    </xf>
    <xf numFmtId="0" fontId="0" fillId="0" borderId="29" xfId="0" applyBorder="1" applyAlignment="1">
      <alignment horizontal="right"/>
    </xf>
    <xf numFmtId="0" fontId="11" fillId="0" borderId="29" xfId="0" applyFont="1" applyBorder="1" applyAlignment="1">
      <alignment horizontal="left"/>
    </xf>
    <xf numFmtId="0" fontId="11" fillId="0" borderId="29" xfId="0" applyFont="1" applyBorder="1"/>
    <xf numFmtId="0" fontId="6" fillId="0" borderId="29" xfId="0" applyFont="1" applyBorder="1" applyAlignment="1">
      <alignment horizontal="left"/>
    </xf>
    <xf numFmtId="0" fontId="0" fillId="0" borderId="29" xfId="0" applyBorder="1" applyAlignment="1">
      <alignment wrapText="1"/>
    </xf>
    <xf numFmtId="0" fontId="6" fillId="0" borderId="29" xfId="0" applyFont="1" applyBorder="1" applyAlignment="1">
      <alignment horizontal="left" vertical="top"/>
    </xf>
    <xf numFmtId="0" fontId="5" fillId="0" borderId="29" xfId="0" applyFont="1" applyBorder="1" applyAlignment="1">
      <alignment wrapText="1"/>
    </xf>
    <xf numFmtId="0" fontId="0" fillId="3" borderId="29" xfId="0" applyFill="1" applyBorder="1" applyAlignment="1">
      <alignment horizontal="center"/>
    </xf>
    <xf numFmtId="0" fontId="0" fillId="3" borderId="29" xfId="0" applyFill="1" applyBorder="1"/>
    <xf numFmtId="0" fontId="10" fillId="0" borderId="29" xfId="0" applyFont="1" applyBorder="1" applyAlignment="1">
      <alignment wrapText="1"/>
    </xf>
    <xf numFmtId="0" fontId="24" fillId="0" borderId="0" xfId="0" applyFont="1" applyAlignment="1">
      <alignment vertical="top" wrapText="1"/>
    </xf>
    <xf numFmtId="0" fontId="24" fillId="0" borderId="0" xfId="0" applyFont="1" applyAlignment="1">
      <alignment horizontal="center" vertical="top"/>
    </xf>
    <xf numFmtId="0" fontId="1" fillId="0" borderId="0" xfId="0" applyFont="1" applyAlignment="1" applyProtection="1">
      <alignment horizontal="left" indent="2"/>
      <protection locked="0"/>
    </xf>
    <xf numFmtId="0" fontId="21" fillId="0" borderId="29" xfId="4" applyFont="1" applyBorder="1" applyAlignment="1">
      <alignment horizontal="left"/>
    </xf>
    <xf numFmtId="0" fontId="6" fillId="0" borderId="0" xfId="0" applyFont="1" applyAlignment="1">
      <alignment wrapText="1"/>
    </xf>
    <xf numFmtId="0" fontId="2" fillId="0" borderId="0" xfId="0" applyFont="1" applyProtection="1">
      <protection locked="0"/>
    </xf>
    <xf numFmtId="0" fontId="2" fillId="0" borderId="0" xfId="0" applyFont="1" applyAlignment="1" applyProtection="1">
      <alignment wrapText="1"/>
      <protection locked="0"/>
    </xf>
    <xf numFmtId="0" fontId="2" fillId="0" borderId="0" xfId="0" applyFont="1" applyAlignment="1">
      <alignment horizontal="left"/>
    </xf>
    <xf numFmtId="0" fontId="2" fillId="0" borderId="0" xfId="0" applyFont="1" applyAlignment="1" applyProtection="1">
      <alignment horizontal="center"/>
      <protection locked="0"/>
    </xf>
    <xf numFmtId="0" fontId="2" fillId="0" borderId="0" xfId="0" applyFont="1" applyAlignment="1" applyProtection="1">
      <alignment horizontal="left" indent="2"/>
      <protection locked="0"/>
    </xf>
    <xf numFmtId="0" fontId="2" fillId="0" borderId="0" xfId="0" applyFont="1" applyAlignment="1" applyProtection="1">
      <alignment horizontal="left"/>
      <protection locked="0"/>
    </xf>
    <xf numFmtId="0" fontId="1" fillId="0" borderId="0" xfId="0" applyFont="1" applyAlignment="1">
      <alignment horizontal="right" wrapText="1"/>
    </xf>
    <xf numFmtId="2" fontId="1" fillId="0" borderId="0" xfId="0" applyNumberFormat="1" applyFont="1" applyAlignment="1">
      <alignment horizontal="right" wrapText="1"/>
    </xf>
    <xf numFmtId="0" fontId="2" fillId="0" borderId="0" xfId="0" applyFont="1"/>
    <xf numFmtId="0" fontId="1" fillId="0" borderId="0" xfId="0" applyFont="1" applyAlignment="1">
      <alignment vertical="top" wrapText="1"/>
    </xf>
    <xf numFmtId="0" fontId="42" fillId="0" borderId="0" xfId="8" applyFont="1" applyAlignment="1">
      <alignment horizontal="left" vertical="center"/>
    </xf>
    <xf numFmtId="0" fontId="45" fillId="0" borderId="28" xfId="8" applyFont="1" applyBorder="1" applyAlignment="1">
      <alignment horizontal="left" vertical="center"/>
    </xf>
    <xf numFmtId="0" fontId="43" fillId="0" borderId="28" xfId="8" applyFont="1" applyBorder="1" applyAlignment="1">
      <alignment vertical="center"/>
    </xf>
    <xf numFmtId="170" fontId="45" fillId="0" borderId="28" xfId="8" applyNumberFormat="1" applyFont="1" applyBorder="1" applyAlignment="1">
      <alignment vertical="center"/>
    </xf>
    <xf numFmtId="0" fontId="43" fillId="0" borderId="28" xfId="8" applyFont="1" applyBorder="1" applyAlignment="1">
      <alignment vertical="center" wrapText="1"/>
    </xf>
    <xf numFmtId="0" fontId="50" fillId="0" borderId="28" xfId="8" applyFont="1" applyBorder="1" applyAlignment="1">
      <alignment vertical="center"/>
    </xf>
    <xf numFmtId="0" fontId="50" fillId="0" borderId="28" xfId="8" applyFont="1" applyBorder="1" applyAlignment="1">
      <alignment horizontal="left" vertical="center"/>
    </xf>
    <xf numFmtId="0" fontId="51" fillId="0" borderId="28" xfId="8" applyFont="1" applyBorder="1" applyAlignment="1">
      <alignment horizontal="left" vertical="center"/>
    </xf>
    <xf numFmtId="170" fontId="51" fillId="0" borderId="28" xfId="8" applyNumberFormat="1" applyFont="1" applyBorder="1" applyAlignment="1">
      <alignment vertical="center"/>
    </xf>
    <xf numFmtId="0" fontId="52" fillId="0" borderId="28" xfId="8" applyFont="1" applyBorder="1" applyAlignment="1">
      <alignment vertical="center" wrapText="1"/>
    </xf>
    <xf numFmtId="0" fontId="52" fillId="0" borderId="0" xfId="8" applyFont="1" applyAlignment="1">
      <alignment vertical="center"/>
    </xf>
    <xf numFmtId="0" fontId="46" fillId="0" borderId="28" xfId="8" applyFont="1" applyBorder="1" applyAlignment="1">
      <alignment vertical="center"/>
    </xf>
    <xf numFmtId="0" fontId="46" fillId="0" borderId="28" xfId="8" applyFont="1" applyBorder="1" applyAlignment="1">
      <alignment horizontal="left" vertical="center"/>
    </xf>
    <xf numFmtId="0" fontId="47" fillId="0" borderId="28" xfId="8" applyFont="1" applyBorder="1" applyAlignment="1">
      <alignment horizontal="left" vertical="center"/>
    </xf>
    <xf numFmtId="170" fontId="47" fillId="0" borderId="28" xfId="8" applyNumberFormat="1" applyFont="1" applyBorder="1" applyAlignment="1">
      <alignment vertical="center"/>
    </xf>
    <xf numFmtId="0" fontId="43" fillId="0" borderId="28" xfId="8" applyFont="1" applyBorder="1" applyAlignment="1" applyProtection="1">
      <alignment vertical="center" wrapText="1"/>
      <protection locked="0"/>
    </xf>
    <xf numFmtId="0" fontId="46" fillId="0" borderId="0" xfId="8" applyFont="1" applyAlignment="1">
      <alignment vertical="center"/>
    </xf>
    <xf numFmtId="0" fontId="19" fillId="0" borderId="28" xfId="8" applyFont="1" applyBorder="1" applyAlignment="1" applyProtection="1">
      <alignment horizontal="center" vertical="center"/>
      <protection locked="0"/>
    </xf>
    <xf numFmtId="0" fontId="19" fillId="0" borderId="28" xfId="8" applyFont="1" applyBorder="1" applyAlignment="1" applyProtection="1">
      <alignment horizontal="left" vertical="center" wrapText="1"/>
      <protection locked="0"/>
    </xf>
    <xf numFmtId="0" fontId="43" fillId="0" borderId="28" xfId="8" applyFont="1" applyBorder="1" applyAlignment="1" applyProtection="1">
      <alignment horizontal="center" vertical="center" wrapText="1"/>
      <protection locked="0"/>
    </xf>
    <xf numFmtId="170" fontId="19" fillId="0" borderId="28" xfId="8" applyNumberFormat="1" applyFont="1" applyBorder="1" applyAlignment="1" applyProtection="1">
      <alignment vertical="center"/>
      <protection locked="0"/>
    </xf>
    <xf numFmtId="49" fontId="19" fillId="0" borderId="28" xfId="8" applyNumberFormat="1" applyFont="1" applyBorder="1" applyAlignment="1" applyProtection="1">
      <alignment horizontal="left" vertical="center" wrapText="1"/>
      <protection locked="0"/>
    </xf>
    <xf numFmtId="0" fontId="2" fillId="0" borderId="0" xfId="8" applyFont="1" applyAlignment="1">
      <alignment horizontal="left" vertical="center"/>
    </xf>
    <xf numFmtId="169" fontId="2" fillId="0" borderId="0" xfId="8" applyNumberFormat="1" applyFont="1" applyAlignment="1">
      <alignment horizontal="left" vertical="center"/>
    </xf>
    <xf numFmtId="0" fontId="2" fillId="0" borderId="0" xfId="8" applyFont="1" applyAlignment="1">
      <alignment horizontal="left" vertical="center" wrapText="1"/>
    </xf>
    <xf numFmtId="0" fontId="19" fillId="0" borderId="28" xfId="8" applyFont="1" applyBorder="1" applyAlignment="1">
      <alignment horizontal="center" vertical="center" wrapText="1"/>
    </xf>
    <xf numFmtId="0" fontId="43" fillId="0" borderId="28" xfId="8" applyFont="1" applyBorder="1" applyAlignment="1">
      <alignment horizontal="center" vertical="center" wrapText="1"/>
    </xf>
    <xf numFmtId="0" fontId="43" fillId="0" borderId="0" xfId="8" applyFont="1" applyAlignment="1">
      <alignment horizontal="center" vertical="center" wrapText="1"/>
    </xf>
    <xf numFmtId="0" fontId="0" fillId="3" borderId="0" xfId="0" applyFill="1" applyAlignment="1">
      <alignment horizontal="left" wrapText="1"/>
    </xf>
    <xf numFmtId="0" fontId="0" fillId="3" borderId="0" xfId="0" applyFill="1" applyAlignment="1">
      <alignment wrapText="1"/>
    </xf>
    <xf numFmtId="0" fontId="2" fillId="3" borderId="0" xfId="0" applyFont="1" applyFill="1" applyAlignment="1">
      <alignment horizontal="center" wrapText="1"/>
    </xf>
    <xf numFmtId="4" fontId="0" fillId="3" borderId="0" xfId="0" applyNumberFormat="1" applyFill="1" applyAlignment="1">
      <alignment wrapText="1"/>
    </xf>
    <xf numFmtId="0" fontId="0" fillId="0" borderId="0" xfId="0" applyAlignment="1" applyProtection="1">
      <alignment horizontal="center"/>
      <protection locked="0"/>
    </xf>
    <xf numFmtId="0" fontId="0" fillId="0" borderId="0" xfId="0" applyAlignment="1" applyProtection="1">
      <alignment horizontal="center" vertical="top"/>
      <protection locked="0"/>
    </xf>
    <xf numFmtId="0" fontId="4" fillId="0" borderId="0" xfId="8" applyFont="1" applyAlignment="1">
      <alignment horizontal="left" vertical="center" wrapText="1"/>
    </xf>
    <xf numFmtId="0" fontId="38" fillId="0" borderId="0" xfId="8" applyAlignment="1">
      <alignment vertical="center"/>
    </xf>
    <xf numFmtId="0" fontId="2" fillId="0" borderId="0" xfId="8" applyFont="1" applyAlignment="1">
      <alignment horizontal="left" vertical="center" wrapText="1"/>
    </xf>
  </cellXfs>
  <cellStyles count="13">
    <cellStyle name="Hypertextové prepojenie 2" xfId="9" xr:uid="{00000000-0005-0000-0000-000000000000}"/>
    <cellStyle name="Normal_Long version" xfId="1" xr:uid="{00000000-0005-0000-0000-000001000000}"/>
    <cellStyle name="Normálna" xfId="0" builtinId="0"/>
    <cellStyle name="Normálna 2" xfId="6" xr:uid="{00000000-0005-0000-0000-000002000000}"/>
    <cellStyle name="Normálna 3" xfId="7" xr:uid="{00000000-0005-0000-0000-000003000000}"/>
    <cellStyle name="Normálna 4" xfId="8" xr:uid="{00000000-0005-0000-0000-000004000000}"/>
    <cellStyle name="Normálna 5" xfId="10" xr:uid="{00000000-0005-0000-0000-000005000000}"/>
    <cellStyle name="normální 2" xfId="11" xr:uid="{00000000-0005-0000-0000-000007000000}"/>
    <cellStyle name="normální_List1" xfId="2" xr:uid="{00000000-0005-0000-0000-000008000000}"/>
    <cellStyle name="normální_List1_McD DRAHELČICE_WC­_SPECIFIKACE VYBAVENÍ SANITÁRNÍCH PROSTOR_3.10.2007" xfId="3" xr:uid="{00000000-0005-0000-0000-000009000000}"/>
    <cellStyle name="normální_List4_MCD_specifikace_VOD" xfId="4" xr:uid="{00000000-0005-0000-0000-00000A000000}"/>
    <cellStyle name="normální_McD DRAHELČICE_WC­_SPECIFIKACE VYBAVENÍ SANITÁRNÍCH PROSTOR_3.10.2007" xfId="5" xr:uid="{00000000-0005-0000-0000-00000B000000}"/>
    <cellStyle name="Podhlavička" xfId="12" xr:uid="{6D9B918C-8EF9-4DCA-8B49-3E928EF319A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F25"/>
  <sheetViews>
    <sheetView workbookViewId="0">
      <selection activeCell="H42" sqref="H42"/>
    </sheetView>
  </sheetViews>
  <sheetFormatPr defaultRowHeight="12.75"/>
  <cols>
    <col min="2" max="2" width="46.140625" customWidth="1"/>
    <col min="3" max="3" width="17.140625" customWidth="1"/>
    <col min="4" max="4" width="11.140625" customWidth="1"/>
    <col min="5" max="5" width="12.28515625" customWidth="1"/>
    <col min="6" max="6" width="13.140625" customWidth="1"/>
  </cols>
  <sheetData>
    <row r="1" spans="1:6" ht="13.5" thickBot="1"/>
    <row r="2" spans="1:6">
      <c r="A2" s="11" t="s">
        <v>1</v>
      </c>
      <c r="B2" s="12" t="s">
        <v>2</v>
      </c>
      <c r="C2" s="6" t="s">
        <v>3</v>
      </c>
      <c r="D2" s="6" t="s">
        <v>4</v>
      </c>
      <c r="E2" s="8" t="s">
        <v>5</v>
      </c>
      <c r="F2" s="10" t="s">
        <v>6</v>
      </c>
    </row>
    <row r="3" spans="1:6">
      <c r="A3" s="13"/>
      <c r="B3" s="185"/>
      <c r="C3" s="185"/>
      <c r="D3" s="185"/>
      <c r="E3" s="187"/>
      <c r="F3" s="188"/>
    </row>
    <row r="4" spans="1:6">
      <c r="A4" s="17">
        <v>6005</v>
      </c>
      <c r="B4" s="189" t="s">
        <v>7</v>
      </c>
      <c r="C4" s="189"/>
      <c r="D4" s="190"/>
      <c r="E4" s="191"/>
      <c r="F4" s="192"/>
    </row>
    <row r="5" spans="1:6">
      <c r="A5" s="3" t="s">
        <v>8</v>
      </c>
      <c r="B5" s="193" t="s">
        <v>9</v>
      </c>
      <c r="C5" s="18" t="s">
        <v>10</v>
      </c>
      <c r="D5" s="194">
        <v>1</v>
      </c>
      <c r="E5" s="195"/>
      <c r="F5" s="196">
        <f>D5*E5</f>
        <v>0</v>
      </c>
    </row>
    <row r="6" spans="1:6">
      <c r="A6" s="23"/>
      <c r="B6" s="193"/>
      <c r="C6" s="186"/>
      <c r="D6" s="19"/>
      <c r="E6" s="197"/>
      <c r="F6" s="196">
        <f>D6*E6</f>
        <v>0</v>
      </c>
    </row>
    <row r="7" spans="1:6">
      <c r="A7" s="23"/>
      <c r="B7" s="193"/>
      <c r="C7" s="18"/>
      <c r="D7" s="194"/>
      <c r="E7" s="197"/>
      <c r="F7" s="196">
        <f>D7*E7</f>
        <v>0</v>
      </c>
    </row>
    <row r="8" spans="1:6">
      <c r="A8" s="23"/>
      <c r="B8" s="193"/>
      <c r="C8" s="18"/>
      <c r="D8" s="194"/>
      <c r="E8" s="197"/>
      <c r="F8" s="196">
        <f>D8*E8</f>
        <v>0</v>
      </c>
    </row>
    <row r="9" spans="1:6">
      <c r="A9" s="198"/>
      <c r="B9" s="21"/>
      <c r="C9" s="22"/>
      <c r="D9" s="20"/>
      <c r="E9" s="199"/>
      <c r="F9" s="200"/>
    </row>
    <row r="10" spans="1:6" ht="13.5" thickBot="1">
      <c r="A10" s="14">
        <v>6005</v>
      </c>
      <c r="B10" s="15" t="s">
        <v>11</v>
      </c>
      <c r="C10" s="15"/>
      <c r="D10" s="16"/>
      <c r="E10" s="24"/>
      <c r="F10" s="25">
        <f>SUM(F5:F9)</f>
        <v>0</v>
      </c>
    </row>
    <row r="12" spans="1:6" s="2" customFormat="1"/>
    <row r="13" spans="1:6" s="2" customFormat="1"/>
    <row r="14" spans="1:6" s="2" customFormat="1">
      <c r="B14" s="26"/>
    </row>
    <row r="17" spans="1:6">
      <c r="A17" s="1" t="s">
        <v>12</v>
      </c>
      <c r="D17" s="201"/>
      <c r="E17" s="4"/>
      <c r="F17" s="4"/>
    </row>
    <row r="18" spans="1:6">
      <c r="A18" s="259"/>
      <c r="B18" s="260"/>
      <c r="C18" s="260"/>
      <c r="D18" s="261"/>
      <c r="E18" s="262"/>
      <c r="F18" s="262"/>
    </row>
    <row r="19" spans="1:6">
      <c r="A19" s="259"/>
      <c r="B19" s="260"/>
      <c r="C19" s="260"/>
      <c r="D19" s="261"/>
      <c r="E19" s="262"/>
      <c r="F19" s="262"/>
    </row>
    <row r="20" spans="1:6">
      <c r="A20" s="259"/>
      <c r="B20" s="260"/>
      <c r="C20" s="260"/>
      <c r="D20" s="261"/>
      <c r="E20" s="262"/>
      <c r="F20" s="262"/>
    </row>
    <row r="21" spans="1:6">
      <c r="A21" s="259"/>
      <c r="B21" s="260"/>
      <c r="C21" s="260"/>
      <c r="D21" s="261"/>
      <c r="E21" s="262"/>
      <c r="F21" s="262"/>
    </row>
    <row r="22" spans="1:6">
      <c r="A22" s="259"/>
      <c r="B22" s="260"/>
      <c r="C22" s="260"/>
      <c r="D22" s="261"/>
      <c r="E22" s="262"/>
      <c r="F22" s="262"/>
    </row>
    <row r="23" spans="1:6">
      <c r="A23" s="259"/>
      <c r="B23" s="260"/>
      <c r="C23" s="260"/>
      <c r="D23" s="261"/>
      <c r="E23" s="262"/>
      <c r="F23" s="262"/>
    </row>
    <row r="24" spans="1:6">
      <c r="A24" s="259"/>
      <c r="B24" s="260"/>
      <c r="C24" s="260"/>
      <c r="D24" s="261"/>
      <c r="E24" s="262"/>
      <c r="F24" s="262"/>
    </row>
    <row r="25" spans="1:6">
      <c r="A25" s="259"/>
      <c r="B25" s="260"/>
      <c r="C25" s="260"/>
      <c r="D25" s="261"/>
      <c r="E25" s="262"/>
      <c r="F25" s="262"/>
    </row>
  </sheetData>
  <protectedRanges>
    <protectedRange sqref="A18" name="Oblast2"/>
    <protectedRange sqref="E5" name="Oblast1"/>
  </protectedRanges>
  <mergeCells count="1">
    <mergeCell ref="A18:F25"/>
  </mergeCells>
  <phoneticPr fontId="0" type="noConversion"/>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9FF33"/>
  </sheetPr>
  <dimension ref="A1:F37"/>
  <sheetViews>
    <sheetView workbookViewId="0">
      <selection activeCell="H31" sqref="H31"/>
    </sheetView>
  </sheetViews>
  <sheetFormatPr defaultRowHeight="12.75"/>
  <cols>
    <col min="1" max="1" width="9.140625" style="1" customWidth="1"/>
    <col min="2" max="2" width="57" customWidth="1"/>
    <col min="3" max="4" width="9.140625" customWidth="1"/>
    <col min="5" max="5" width="10.85546875" customWidth="1"/>
    <col min="6" max="6" width="10" customWidth="1"/>
  </cols>
  <sheetData>
    <row r="1" spans="1:6">
      <c r="A1" s="202" t="s">
        <v>0</v>
      </c>
      <c r="B1" s="203" t="s">
        <v>13</v>
      </c>
      <c r="C1" s="202"/>
      <c r="D1" s="204"/>
      <c r="E1" s="203"/>
      <c r="F1" s="203"/>
    </row>
    <row r="2" spans="1:6">
      <c r="A2" s="205"/>
      <c r="B2" s="170"/>
      <c r="C2" s="205"/>
      <c r="D2" s="206"/>
      <c r="E2" s="170"/>
      <c r="F2" s="170"/>
    </row>
    <row r="3" spans="1:6" ht="21.75" customHeight="1">
      <c r="A3" s="205" t="s">
        <v>14</v>
      </c>
      <c r="B3" s="170" t="s">
        <v>2</v>
      </c>
      <c r="C3" s="205" t="s">
        <v>3</v>
      </c>
      <c r="D3" s="205" t="s">
        <v>4</v>
      </c>
      <c r="E3" s="170" t="s">
        <v>5</v>
      </c>
      <c r="F3" s="170" t="s">
        <v>6</v>
      </c>
    </row>
    <row r="4" spans="1:6">
      <c r="A4" s="205"/>
      <c r="B4" s="170"/>
      <c r="C4" s="205"/>
      <c r="D4" s="205"/>
      <c r="E4" s="170"/>
      <c r="F4" s="170"/>
    </row>
    <row r="5" spans="1:6">
      <c r="A5" s="207">
        <v>6069</v>
      </c>
      <c r="B5" s="208" t="s">
        <v>15</v>
      </c>
      <c r="C5" s="170"/>
      <c r="D5" s="170"/>
      <c r="E5" s="170"/>
      <c r="F5" s="170"/>
    </row>
    <row r="6" spans="1:6">
      <c r="A6" s="207"/>
      <c r="B6" s="208"/>
      <c r="C6" s="170"/>
      <c r="D6" s="170"/>
      <c r="E6" s="170"/>
      <c r="F6" s="170" t="str">
        <f>IF(D6&gt;0,D6*E6," ")</f>
        <v xml:space="preserve"> </v>
      </c>
    </row>
    <row r="7" spans="1:6" ht="204">
      <c r="A7" s="209"/>
      <c r="B7" s="210" t="s">
        <v>16</v>
      </c>
      <c r="C7" s="170"/>
      <c r="D7" s="170"/>
      <c r="E7" s="170"/>
      <c r="F7" s="170" t="str">
        <f>IF(D7&gt;0,D7*E7," ")</f>
        <v xml:space="preserve"> </v>
      </c>
    </row>
    <row r="8" spans="1:6">
      <c r="A8" s="211" t="s">
        <v>17</v>
      </c>
      <c r="B8" s="212" t="s">
        <v>18</v>
      </c>
      <c r="C8" s="171"/>
      <c r="D8" s="171"/>
      <c r="E8" s="213"/>
      <c r="F8" s="170" t="str">
        <f>IF(D8&gt;0,D8*E8," ")</f>
        <v xml:space="preserve"> </v>
      </c>
    </row>
    <row r="9" spans="1:6">
      <c r="A9" s="211"/>
      <c r="B9" s="212" t="s">
        <v>19</v>
      </c>
      <c r="C9" s="171" t="s">
        <v>20</v>
      </c>
      <c r="D9" s="171"/>
      <c r="E9" s="213"/>
      <c r="F9" s="170" t="str">
        <f>IF(D9&gt;0,D9*E9," ")</f>
        <v xml:space="preserve"> </v>
      </c>
    </row>
    <row r="10" spans="1:6">
      <c r="A10" s="211" t="s">
        <v>21</v>
      </c>
      <c r="B10" s="212" t="s">
        <v>22</v>
      </c>
      <c r="C10" s="171"/>
      <c r="D10" s="171"/>
      <c r="E10" s="213"/>
      <c r="F10" s="170"/>
    </row>
    <row r="11" spans="1:6">
      <c r="A11" s="211"/>
      <c r="B11" s="212" t="s">
        <v>23</v>
      </c>
      <c r="C11" s="171" t="s">
        <v>20</v>
      </c>
      <c r="D11" s="171"/>
      <c r="E11" s="213"/>
      <c r="F11" s="170" t="str">
        <f>IF(D11&gt;0,D11*E11," ")</f>
        <v xml:space="preserve"> </v>
      </c>
    </row>
    <row r="12" spans="1:6">
      <c r="A12" s="211" t="s">
        <v>24</v>
      </c>
      <c r="B12" s="210" t="s">
        <v>25</v>
      </c>
      <c r="C12" s="170"/>
      <c r="D12" s="170"/>
      <c r="E12" s="214"/>
      <c r="F12" s="170" t="str">
        <f t="shared" ref="F12:F17" si="0">IF(D12&gt;0,D12*E12," ")</f>
        <v xml:space="preserve"> </v>
      </c>
    </row>
    <row r="13" spans="1:6">
      <c r="A13" s="209"/>
      <c r="B13" s="170" t="s">
        <v>26</v>
      </c>
      <c r="C13" s="171" t="s">
        <v>20</v>
      </c>
      <c r="D13" s="171"/>
      <c r="E13" s="214"/>
      <c r="F13" s="170" t="str">
        <f t="shared" si="0"/>
        <v xml:space="preserve"> </v>
      </c>
    </row>
    <row r="14" spans="1:6">
      <c r="A14" s="205"/>
      <c r="B14" s="170" t="s">
        <v>27</v>
      </c>
      <c r="C14" s="171" t="s">
        <v>20</v>
      </c>
      <c r="D14" s="171"/>
      <c r="E14" s="214"/>
      <c r="F14" s="170" t="str">
        <f t="shared" si="0"/>
        <v xml:space="preserve"> </v>
      </c>
    </row>
    <row r="15" spans="1:6">
      <c r="A15" s="211" t="s">
        <v>28</v>
      </c>
      <c r="B15" s="212" t="s">
        <v>29</v>
      </c>
      <c r="C15" s="171" t="s">
        <v>20</v>
      </c>
      <c r="D15" s="171"/>
      <c r="E15" s="213"/>
      <c r="F15" s="170" t="str">
        <f t="shared" si="0"/>
        <v xml:space="preserve"> </v>
      </c>
    </row>
    <row r="16" spans="1:6">
      <c r="A16" s="211"/>
      <c r="B16" s="212"/>
      <c r="C16" s="171"/>
      <c r="D16" s="171"/>
      <c r="E16" s="213"/>
      <c r="F16" s="170" t="str">
        <f t="shared" si="0"/>
        <v xml:space="preserve"> </v>
      </c>
    </row>
    <row r="17" spans="1:6">
      <c r="A17" s="211" t="s">
        <v>30</v>
      </c>
      <c r="B17" s="210" t="s">
        <v>31</v>
      </c>
      <c r="C17" s="171"/>
      <c r="D17" s="171"/>
      <c r="E17" s="214"/>
      <c r="F17" s="170" t="str">
        <f t="shared" si="0"/>
        <v xml:space="preserve"> </v>
      </c>
    </row>
    <row r="18" spans="1:6" ht="25.5">
      <c r="A18" s="211"/>
      <c r="B18" s="215" t="s">
        <v>32</v>
      </c>
      <c r="C18" s="171" t="s">
        <v>33</v>
      </c>
      <c r="D18" s="171"/>
      <c r="E18" s="214"/>
      <c r="F18" s="170" t="str">
        <f>IF(D18&gt;0,D18*E18," ")</f>
        <v xml:space="preserve"> </v>
      </c>
    </row>
    <row r="19" spans="1:6">
      <c r="A19" s="211" t="s">
        <v>34</v>
      </c>
      <c r="B19" s="215" t="s">
        <v>35</v>
      </c>
      <c r="C19" s="171" t="s">
        <v>36</v>
      </c>
      <c r="D19" s="171"/>
      <c r="E19" s="214"/>
      <c r="F19" s="170">
        <v>0</v>
      </c>
    </row>
    <row r="20" spans="1:6">
      <c r="A20" s="211" t="s">
        <v>37</v>
      </c>
      <c r="B20" s="210" t="s">
        <v>38</v>
      </c>
      <c r="C20" s="171" t="s">
        <v>39</v>
      </c>
      <c r="D20" s="171"/>
      <c r="E20" s="214"/>
      <c r="F20" s="170" t="str">
        <f>IF(D20&gt;0,D20*E20," ")</f>
        <v xml:space="preserve"> </v>
      </c>
    </row>
    <row r="21" spans="1:6">
      <c r="A21" s="209"/>
      <c r="B21" s="170" t="s">
        <v>40</v>
      </c>
      <c r="C21" s="170"/>
      <c r="D21" s="170"/>
      <c r="E21" s="214"/>
      <c r="F21" s="170"/>
    </row>
    <row r="22" spans="1:6">
      <c r="A22" s="209"/>
      <c r="B22" s="170"/>
      <c r="C22" s="171"/>
      <c r="D22" s="171"/>
      <c r="E22" s="214"/>
      <c r="F22" s="170" t="str">
        <f>IF(D22&gt;0,D22*E22," ")</f>
        <v xml:space="preserve"> </v>
      </c>
    </row>
    <row r="23" spans="1:6">
      <c r="A23" s="211" t="s">
        <v>41</v>
      </c>
      <c r="B23" s="210" t="s">
        <v>42</v>
      </c>
      <c r="C23" s="171" t="s">
        <v>10</v>
      </c>
      <c r="D23" s="171"/>
      <c r="E23" s="214"/>
      <c r="F23" s="170" t="str">
        <f>IF(D23&gt;0,D23*E23," ")</f>
        <v xml:space="preserve"> </v>
      </c>
    </row>
    <row r="24" spans="1:6">
      <c r="A24" s="211"/>
      <c r="B24" s="210"/>
      <c r="C24" s="171"/>
      <c r="D24" s="171"/>
      <c r="E24" s="170"/>
      <c r="F24" s="170"/>
    </row>
    <row r="25" spans="1:6">
      <c r="A25" s="202">
        <v>6069</v>
      </c>
      <c r="B25" s="203" t="s">
        <v>43</v>
      </c>
      <c r="C25" s="170"/>
      <c r="D25" s="170"/>
      <c r="E25" s="170"/>
      <c r="F25" s="203">
        <f>SUM(F6:F23)</f>
        <v>0</v>
      </c>
    </row>
    <row r="29" spans="1:6">
      <c r="A29" s="1" t="s">
        <v>12</v>
      </c>
    </row>
    <row r="30" spans="1:6">
      <c r="A30" s="259"/>
      <c r="B30" s="260"/>
      <c r="C30" s="260"/>
      <c r="D30" s="260"/>
      <c r="E30" s="260"/>
      <c r="F30" s="260"/>
    </row>
    <row r="31" spans="1:6">
      <c r="A31" s="259"/>
      <c r="B31" s="260"/>
      <c r="C31" s="260"/>
      <c r="D31" s="260"/>
      <c r="E31" s="260"/>
      <c r="F31" s="260"/>
    </row>
    <row r="32" spans="1:6">
      <c r="A32" s="259"/>
      <c r="B32" s="260"/>
      <c r="C32" s="260"/>
      <c r="D32" s="260"/>
      <c r="E32" s="260"/>
      <c r="F32" s="260"/>
    </row>
    <row r="33" spans="1:6">
      <c r="A33" s="259"/>
      <c r="B33" s="260"/>
      <c r="C33" s="260"/>
      <c r="D33" s="260"/>
      <c r="E33" s="260"/>
      <c r="F33" s="260"/>
    </row>
    <row r="34" spans="1:6">
      <c r="A34" s="259"/>
      <c r="B34" s="260"/>
      <c r="C34" s="260"/>
      <c r="D34" s="260"/>
      <c r="E34" s="260"/>
      <c r="F34" s="260"/>
    </row>
    <row r="35" spans="1:6">
      <c r="A35" s="259"/>
      <c r="B35" s="260"/>
      <c r="C35" s="260"/>
      <c r="D35" s="260"/>
      <c r="E35" s="260"/>
      <c r="F35" s="260"/>
    </row>
    <row r="36" spans="1:6">
      <c r="A36" s="259"/>
      <c r="B36" s="260"/>
      <c r="C36" s="260"/>
      <c r="D36" s="260"/>
      <c r="E36" s="260"/>
      <c r="F36" s="260"/>
    </row>
    <row r="37" spans="1:6">
      <c r="A37" s="259"/>
      <c r="B37" s="260"/>
      <c r="C37" s="260"/>
      <c r="D37" s="260"/>
      <c r="E37" s="260"/>
      <c r="F37" s="260"/>
    </row>
  </sheetData>
  <protectedRanges>
    <protectedRange sqref="A30" name="Oblast2"/>
    <protectedRange sqref="E8:E23" name="Oblast1"/>
  </protectedRanges>
  <mergeCells count="1">
    <mergeCell ref="A30:F37"/>
  </mergeCells>
  <phoneticPr fontId="0" type="noConversion"/>
  <pageMargins left="0.59055118110236227" right="0.59055118110236227" top="0.59055118110236227" bottom="0.19685039370078741"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IV66"/>
  <sheetViews>
    <sheetView zoomScale="80" zoomScaleNormal="80" workbookViewId="0">
      <pane xSplit="3" ySplit="2" topLeftCell="D45" activePane="bottomRight" state="frozen"/>
      <selection pane="topRight" activeCell="D1" sqref="D1"/>
      <selection pane="bottomLeft" activeCell="A3" sqref="A3"/>
      <selection pane="bottomRight" activeCell="H67" sqref="H67"/>
    </sheetView>
  </sheetViews>
  <sheetFormatPr defaultRowHeight="12.75"/>
  <cols>
    <col min="1" max="1" width="7.7109375" customWidth="1"/>
    <col min="2" max="2" width="61.28515625" customWidth="1"/>
    <col min="3" max="3" width="8" style="130" customWidth="1"/>
    <col min="4" max="4" width="8.85546875" style="130" customWidth="1"/>
    <col min="5" max="5" width="10" style="130" customWidth="1"/>
    <col min="6" max="8" width="12" style="130" customWidth="1"/>
    <col min="9" max="9" width="12" customWidth="1"/>
  </cols>
  <sheetData>
    <row r="1" spans="1:256">
      <c r="A1" s="31"/>
      <c r="B1" s="31"/>
      <c r="C1" s="127"/>
      <c r="D1" s="127"/>
      <c r="E1" s="127"/>
      <c r="F1" s="127"/>
      <c r="G1" s="264" t="s">
        <v>44</v>
      </c>
      <c r="H1" s="264"/>
      <c r="I1" s="31"/>
      <c r="J1" s="31"/>
      <c r="K1" s="31"/>
      <c r="L1" s="31"/>
      <c r="M1" s="31"/>
      <c r="N1" s="31"/>
      <c r="O1" s="263"/>
      <c r="P1" s="263"/>
      <c r="Q1" s="31"/>
      <c r="R1" s="31"/>
      <c r="S1" s="31"/>
      <c r="T1" s="31"/>
      <c r="U1" s="31"/>
      <c r="V1" s="31"/>
      <c r="W1" s="263"/>
      <c r="X1" s="263"/>
      <c r="Y1" s="31"/>
      <c r="Z1" s="31"/>
      <c r="AA1" s="31"/>
      <c r="AB1" s="31"/>
      <c r="AC1" s="31"/>
      <c r="AD1" s="31"/>
      <c r="AE1" s="263"/>
      <c r="AF1" s="263"/>
      <c r="AG1" s="31"/>
      <c r="AH1" s="31"/>
      <c r="AI1" s="31"/>
      <c r="AJ1" s="31"/>
      <c r="AK1" s="31"/>
      <c r="AL1" s="31"/>
      <c r="AM1" s="263"/>
      <c r="AN1" s="263"/>
      <c r="AO1" s="31"/>
      <c r="AP1" s="31"/>
      <c r="AQ1" s="31"/>
      <c r="AR1" s="31"/>
      <c r="AS1" s="31"/>
      <c r="AT1" s="31"/>
      <c r="AU1" s="263"/>
      <c r="AV1" s="263"/>
      <c r="AW1" s="31"/>
      <c r="AX1" s="31"/>
      <c r="AY1" s="31"/>
      <c r="AZ1" s="31"/>
      <c r="BA1" s="31"/>
      <c r="BB1" s="31"/>
      <c r="BC1" s="263"/>
      <c r="BD1" s="263"/>
      <c r="BE1" s="31"/>
      <c r="BF1" s="31"/>
      <c r="BG1" s="31"/>
      <c r="BH1" s="31"/>
      <c r="BI1" s="31"/>
      <c r="BJ1" s="31"/>
      <c r="BK1" s="263"/>
      <c r="BL1" s="263"/>
      <c r="BM1" s="31"/>
      <c r="BN1" s="31"/>
      <c r="BO1" s="31"/>
      <c r="BP1" s="31"/>
      <c r="BQ1" s="31"/>
      <c r="BR1" s="31"/>
      <c r="BS1" s="263"/>
      <c r="BT1" s="263"/>
      <c r="BU1" s="31"/>
      <c r="BV1" s="31"/>
      <c r="BW1" s="31"/>
      <c r="BX1" s="31"/>
      <c r="BY1" s="31"/>
      <c r="BZ1" s="31"/>
      <c r="CA1" s="263"/>
      <c r="CB1" s="263"/>
      <c r="CC1" s="31"/>
      <c r="CD1" s="31"/>
      <c r="CE1" s="31"/>
      <c r="CF1" s="31"/>
      <c r="CG1" s="31"/>
      <c r="CH1" s="31"/>
      <c r="CI1" s="263"/>
      <c r="CJ1" s="263"/>
      <c r="CK1" s="31"/>
      <c r="CL1" s="31"/>
      <c r="CM1" s="31"/>
      <c r="CN1" s="31"/>
      <c r="CO1" s="31"/>
      <c r="CP1" s="31"/>
      <c r="CQ1" s="263"/>
      <c r="CR1" s="263"/>
      <c r="CS1" s="31"/>
      <c r="CT1" s="31"/>
      <c r="CU1" s="31"/>
      <c r="CV1" s="31"/>
      <c r="CW1" s="31"/>
      <c r="CX1" s="31"/>
      <c r="CY1" s="263"/>
      <c r="CZ1" s="263"/>
      <c r="DA1" s="31"/>
      <c r="DB1" s="31"/>
      <c r="DC1" s="31"/>
      <c r="DD1" s="31"/>
      <c r="DE1" s="31"/>
      <c r="DF1" s="31"/>
      <c r="DG1" s="263"/>
      <c r="DH1" s="263"/>
      <c r="DI1" s="31"/>
      <c r="DJ1" s="31"/>
      <c r="DK1" s="31"/>
      <c r="DL1" s="31"/>
      <c r="DM1" s="31"/>
      <c r="DN1" s="31"/>
      <c r="DO1" s="263"/>
      <c r="DP1" s="263"/>
      <c r="DQ1" s="31"/>
      <c r="DR1" s="31"/>
      <c r="DS1" s="31"/>
      <c r="DT1" s="31"/>
      <c r="DU1" s="31"/>
      <c r="DV1" s="31"/>
      <c r="DW1" s="263"/>
      <c r="DX1" s="263"/>
      <c r="DY1" s="31"/>
      <c r="DZ1" s="31"/>
      <c r="EA1" s="31"/>
      <c r="EB1" s="31"/>
      <c r="EC1" s="31"/>
      <c r="ED1" s="31"/>
      <c r="EE1" s="263"/>
      <c r="EF1" s="263"/>
      <c r="EG1" s="31"/>
      <c r="EH1" s="31"/>
      <c r="EI1" s="31"/>
      <c r="EJ1" s="31"/>
      <c r="EK1" s="31"/>
      <c r="EL1" s="31"/>
      <c r="EM1" s="263"/>
      <c r="EN1" s="263"/>
      <c r="EO1" s="31"/>
      <c r="EP1" s="31"/>
      <c r="EQ1" s="31"/>
      <c r="ER1" s="31"/>
      <c r="ES1" s="31"/>
      <c r="ET1" s="31"/>
      <c r="EU1" s="263"/>
      <c r="EV1" s="263"/>
      <c r="EW1" s="31"/>
      <c r="EX1" s="31"/>
      <c r="EY1" s="31"/>
      <c r="EZ1" s="31"/>
      <c r="FA1" s="31"/>
      <c r="FB1" s="31"/>
      <c r="FC1" s="263"/>
      <c r="FD1" s="263"/>
      <c r="FE1" s="31"/>
      <c r="FF1" s="31"/>
      <c r="FG1" s="31"/>
      <c r="FH1" s="31"/>
      <c r="FI1" s="31"/>
      <c r="FJ1" s="31"/>
      <c r="FK1" s="263"/>
      <c r="FL1" s="263"/>
      <c r="FM1" s="31"/>
      <c r="FN1" s="31"/>
      <c r="FO1" s="31"/>
      <c r="FP1" s="31"/>
      <c r="FQ1" s="31"/>
      <c r="FR1" s="31"/>
      <c r="FS1" s="263"/>
      <c r="FT1" s="263"/>
      <c r="FU1" s="31"/>
      <c r="FV1" s="31"/>
      <c r="FW1" s="31"/>
      <c r="FX1" s="31"/>
      <c r="FY1" s="31"/>
      <c r="FZ1" s="31"/>
      <c r="GA1" s="263"/>
      <c r="GB1" s="263"/>
      <c r="GC1" s="31"/>
      <c r="GD1" s="31"/>
      <c r="GE1" s="31"/>
      <c r="GF1" s="31"/>
      <c r="GG1" s="31"/>
      <c r="GH1" s="31"/>
      <c r="GI1" s="263"/>
      <c r="GJ1" s="263"/>
      <c r="GK1" s="31"/>
      <c r="GL1" s="31"/>
      <c r="GM1" s="31"/>
      <c r="GN1" s="31"/>
      <c r="GO1" s="31"/>
      <c r="GP1" s="31"/>
      <c r="GQ1" s="263"/>
      <c r="GR1" s="263"/>
      <c r="GS1" s="31"/>
      <c r="GT1" s="31"/>
      <c r="GU1" s="31"/>
      <c r="GV1" s="31"/>
      <c r="GW1" s="31"/>
      <c r="GX1" s="31"/>
      <c r="GY1" s="263"/>
      <c r="GZ1" s="263"/>
      <c r="HA1" s="31"/>
      <c r="HB1" s="31"/>
      <c r="HC1" s="31"/>
      <c r="HD1" s="31"/>
      <c r="HE1" s="31"/>
      <c r="HF1" s="31"/>
      <c r="HG1" s="263"/>
      <c r="HH1" s="263"/>
      <c r="HI1" s="31"/>
      <c r="HJ1" s="31"/>
      <c r="HK1" s="31"/>
      <c r="HL1" s="31"/>
      <c r="HM1" s="31"/>
      <c r="HN1" s="31"/>
      <c r="HO1" s="263"/>
      <c r="HP1" s="263"/>
      <c r="HQ1" s="31"/>
      <c r="HR1" s="31"/>
      <c r="HS1" s="31"/>
      <c r="HT1" s="31"/>
      <c r="HU1" s="31"/>
      <c r="HV1" s="31"/>
      <c r="HW1" s="263"/>
      <c r="HX1" s="263"/>
      <c r="HY1" s="31"/>
      <c r="HZ1" s="31"/>
      <c r="IA1" s="31"/>
      <c r="IB1" s="31"/>
      <c r="IC1" s="31"/>
      <c r="ID1" s="31"/>
      <c r="IE1" s="263"/>
      <c r="IF1" s="263"/>
      <c r="IG1" s="31"/>
      <c r="IH1" s="31"/>
      <c r="II1" s="31"/>
      <c r="IJ1" s="31"/>
      <c r="IK1" s="31"/>
      <c r="IL1" s="31"/>
      <c r="IM1" s="263"/>
      <c r="IN1" s="263"/>
      <c r="IO1" s="31"/>
      <c r="IP1" s="31"/>
      <c r="IQ1" s="31"/>
      <c r="IR1" s="31"/>
      <c r="IS1" s="31"/>
      <c r="IT1" s="31"/>
      <c r="IU1" s="263"/>
      <c r="IV1" s="263"/>
    </row>
    <row r="2" spans="1:256">
      <c r="A2" s="32" t="s">
        <v>14</v>
      </c>
      <c r="B2" s="32" t="s">
        <v>2</v>
      </c>
      <c r="C2" s="133" t="s">
        <v>3</v>
      </c>
      <c r="D2" s="134" t="s">
        <v>4</v>
      </c>
      <c r="E2" s="128" t="s">
        <v>45</v>
      </c>
      <c r="F2" s="128" t="s">
        <v>46</v>
      </c>
      <c r="G2" s="128" t="s">
        <v>47</v>
      </c>
      <c r="H2" s="129" t="s">
        <v>48</v>
      </c>
      <c r="I2" s="32"/>
      <c r="J2" s="32"/>
      <c r="K2" s="33"/>
      <c r="L2" s="34"/>
      <c r="M2" s="35"/>
      <c r="N2" s="35"/>
      <c r="O2" s="35"/>
      <c r="P2" s="57"/>
      <c r="Q2" s="32"/>
      <c r="R2" s="32"/>
      <c r="S2" s="33"/>
      <c r="T2" s="34"/>
      <c r="U2" s="35"/>
      <c r="V2" s="35"/>
      <c r="W2" s="35"/>
      <c r="X2" s="57"/>
      <c r="Y2" s="32"/>
      <c r="Z2" s="32"/>
      <c r="AA2" s="33"/>
      <c r="AB2" s="34"/>
      <c r="AC2" s="35"/>
      <c r="AD2" s="35"/>
      <c r="AE2" s="35"/>
      <c r="AF2" s="57"/>
      <c r="AG2" s="32"/>
      <c r="AH2" s="32"/>
      <c r="AI2" s="33"/>
      <c r="AJ2" s="34"/>
      <c r="AK2" s="35"/>
      <c r="AL2" s="35"/>
      <c r="AM2" s="35"/>
      <c r="AN2" s="57"/>
      <c r="AO2" s="32"/>
      <c r="AP2" s="32"/>
      <c r="AQ2" s="33"/>
      <c r="AR2" s="34"/>
      <c r="AS2" s="35"/>
      <c r="AT2" s="35"/>
      <c r="AU2" s="35"/>
      <c r="AV2" s="57"/>
      <c r="AW2" s="32"/>
      <c r="AX2" s="32"/>
      <c r="AY2" s="33"/>
      <c r="AZ2" s="34"/>
      <c r="BA2" s="35"/>
      <c r="BB2" s="35"/>
      <c r="BC2" s="35"/>
      <c r="BD2" s="57"/>
      <c r="BE2" s="32"/>
      <c r="BF2" s="32"/>
      <c r="BG2" s="33"/>
      <c r="BH2" s="34"/>
      <c r="BI2" s="35"/>
      <c r="BJ2" s="35"/>
      <c r="BK2" s="35"/>
      <c r="BL2" s="57"/>
      <c r="BM2" s="32"/>
      <c r="BN2" s="32"/>
      <c r="BO2" s="33"/>
      <c r="BP2" s="34"/>
      <c r="BQ2" s="35"/>
      <c r="BR2" s="35"/>
      <c r="BS2" s="35"/>
      <c r="BT2" s="57"/>
      <c r="BU2" s="32"/>
      <c r="BV2" s="32"/>
      <c r="BW2" s="33"/>
      <c r="BX2" s="34"/>
      <c r="BY2" s="35"/>
      <c r="BZ2" s="35"/>
      <c r="CA2" s="35"/>
      <c r="CB2" s="57"/>
      <c r="CC2" s="32"/>
      <c r="CD2" s="32"/>
      <c r="CE2" s="33"/>
      <c r="CF2" s="34"/>
      <c r="CG2" s="35"/>
      <c r="CH2" s="35"/>
      <c r="CI2" s="35"/>
      <c r="CJ2" s="57"/>
      <c r="CK2" s="32"/>
      <c r="CL2" s="32"/>
      <c r="CM2" s="33"/>
      <c r="CN2" s="34"/>
      <c r="CO2" s="35"/>
      <c r="CP2" s="35"/>
      <c r="CQ2" s="35"/>
      <c r="CR2" s="57"/>
      <c r="CS2" s="32"/>
      <c r="CT2" s="32"/>
      <c r="CU2" s="33"/>
      <c r="CV2" s="34"/>
      <c r="CW2" s="35"/>
      <c r="CX2" s="35"/>
      <c r="CY2" s="35"/>
      <c r="CZ2" s="57"/>
      <c r="DA2" s="32"/>
      <c r="DB2" s="32"/>
      <c r="DC2" s="33"/>
      <c r="DD2" s="34"/>
      <c r="DE2" s="35"/>
      <c r="DF2" s="35"/>
      <c r="DG2" s="35"/>
      <c r="DH2" s="57"/>
      <c r="DI2" s="32"/>
      <c r="DJ2" s="32"/>
      <c r="DK2" s="33"/>
      <c r="DL2" s="34"/>
      <c r="DM2" s="35"/>
      <c r="DN2" s="35"/>
      <c r="DO2" s="35"/>
      <c r="DP2" s="57"/>
      <c r="DQ2" s="32"/>
      <c r="DR2" s="32"/>
      <c r="DS2" s="33"/>
      <c r="DT2" s="34"/>
      <c r="DU2" s="35"/>
      <c r="DV2" s="35"/>
      <c r="DW2" s="35"/>
      <c r="DX2" s="57"/>
      <c r="DY2" s="32"/>
      <c r="DZ2" s="32"/>
      <c r="EA2" s="33"/>
      <c r="EB2" s="34"/>
      <c r="EC2" s="35"/>
      <c r="ED2" s="35"/>
      <c r="EE2" s="35"/>
      <c r="EF2" s="57"/>
      <c r="EG2" s="32"/>
      <c r="EH2" s="32"/>
      <c r="EI2" s="33"/>
      <c r="EJ2" s="34"/>
      <c r="EK2" s="35"/>
      <c r="EL2" s="35"/>
      <c r="EM2" s="35"/>
      <c r="EN2" s="57"/>
      <c r="EO2" s="32"/>
      <c r="EP2" s="32"/>
      <c r="EQ2" s="33"/>
      <c r="ER2" s="34"/>
      <c r="ES2" s="35"/>
      <c r="ET2" s="35"/>
      <c r="EU2" s="35"/>
      <c r="EV2" s="57"/>
      <c r="EW2" s="32"/>
      <c r="EX2" s="32"/>
      <c r="EY2" s="33"/>
      <c r="EZ2" s="34"/>
      <c r="FA2" s="35"/>
      <c r="FB2" s="35"/>
      <c r="FC2" s="35"/>
      <c r="FD2" s="57"/>
      <c r="FE2" s="32"/>
      <c r="FF2" s="32"/>
      <c r="FG2" s="33"/>
      <c r="FH2" s="34"/>
      <c r="FI2" s="35"/>
      <c r="FJ2" s="35"/>
      <c r="FK2" s="35"/>
      <c r="FL2" s="57"/>
      <c r="FM2" s="32"/>
      <c r="FN2" s="32"/>
      <c r="FO2" s="33"/>
      <c r="FP2" s="34"/>
      <c r="FQ2" s="35"/>
      <c r="FR2" s="35"/>
      <c r="FS2" s="35"/>
      <c r="FT2" s="57"/>
      <c r="FU2" s="32"/>
      <c r="FV2" s="32"/>
      <c r="FW2" s="33"/>
      <c r="FX2" s="34"/>
      <c r="FY2" s="35"/>
      <c r="FZ2" s="35"/>
      <c r="GA2" s="35"/>
      <c r="GB2" s="57"/>
      <c r="GC2" s="32"/>
      <c r="GD2" s="32"/>
      <c r="GE2" s="33"/>
      <c r="GF2" s="34"/>
      <c r="GG2" s="35"/>
      <c r="GH2" s="35"/>
      <c r="GI2" s="35"/>
      <c r="GJ2" s="57"/>
      <c r="GK2" s="32"/>
      <c r="GL2" s="32"/>
      <c r="GM2" s="33"/>
      <c r="GN2" s="34"/>
      <c r="GO2" s="35"/>
      <c r="GP2" s="35"/>
      <c r="GQ2" s="35"/>
      <c r="GR2" s="57"/>
      <c r="GS2" s="32"/>
      <c r="GT2" s="32"/>
      <c r="GU2" s="33"/>
      <c r="GV2" s="34"/>
      <c r="GW2" s="35"/>
      <c r="GX2" s="35"/>
      <c r="GY2" s="35"/>
      <c r="GZ2" s="57"/>
      <c r="HA2" s="32"/>
      <c r="HB2" s="32"/>
      <c r="HC2" s="33"/>
      <c r="HD2" s="34"/>
      <c r="HE2" s="35"/>
      <c r="HF2" s="35"/>
      <c r="HG2" s="35"/>
      <c r="HH2" s="57"/>
      <c r="HI2" s="32"/>
      <c r="HJ2" s="32"/>
      <c r="HK2" s="33"/>
      <c r="HL2" s="34"/>
      <c r="HM2" s="35"/>
      <c r="HN2" s="35"/>
      <c r="HO2" s="35"/>
      <c r="HP2" s="57"/>
      <c r="HQ2" s="32"/>
      <c r="HR2" s="32"/>
      <c r="HS2" s="33"/>
      <c r="HT2" s="34"/>
      <c r="HU2" s="35"/>
      <c r="HV2" s="35"/>
      <c r="HW2" s="35"/>
      <c r="HX2" s="57"/>
      <c r="HY2" s="32"/>
      <c r="HZ2" s="32"/>
      <c r="IA2" s="33"/>
      <c r="IB2" s="34"/>
      <c r="IC2" s="35"/>
      <c r="ID2" s="35"/>
      <c r="IE2" s="35"/>
      <c r="IF2" s="57"/>
      <c r="IG2" s="32"/>
      <c r="IH2" s="32"/>
      <c r="II2" s="33"/>
      <c r="IJ2" s="34"/>
      <c r="IK2" s="35"/>
      <c r="IL2" s="35"/>
      <c r="IM2" s="35"/>
      <c r="IN2" s="57"/>
      <c r="IO2" s="32"/>
      <c r="IP2" s="32"/>
      <c r="IQ2" s="33"/>
      <c r="IR2" s="34"/>
      <c r="IS2" s="35"/>
      <c r="IT2" s="35"/>
      <c r="IU2" s="35"/>
      <c r="IV2" s="57"/>
    </row>
    <row r="3" spans="1:256" ht="31.5">
      <c r="A3" s="113"/>
      <c r="B3" s="114" t="s">
        <v>49</v>
      </c>
      <c r="C3" s="115"/>
      <c r="D3" s="113"/>
      <c r="E3" s="115"/>
      <c r="F3" s="115"/>
    </row>
    <row r="4" spans="1:256">
      <c r="A4" s="116" t="s">
        <v>50</v>
      </c>
      <c r="B4" s="111" t="s">
        <v>51</v>
      </c>
      <c r="C4" s="115"/>
      <c r="D4" s="113"/>
      <c r="E4" s="115"/>
      <c r="F4" s="115"/>
    </row>
    <row r="5" spans="1:256" ht="278.45" customHeight="1">
      <c r="A5" s="117" t="s">
        <v>52</v>
      </c>
      <c r="B5" s="112" t="s">
        <v>53</v>
      </c>
      <c r="C5" s="118" t="s">
        <v>10</v>
      </c>
      <c r="D5" s="118">
        <v>2</v>
      </c>
      <c r="E5" s="131"/>
      <c r="F5" s="131"/>
      <c r="G5" s="132">
        <f>SUM(E5:F5)</f>
        <v>0</v>
      </c>
      <c r="H5" s="132">
        <f>D5*G5</f>
        <v>0</v>
      </c>
      <c r="I5" s="58"/>
    </row>
    <row r="6" spans="1:256" ht="39" customHeight="1">
      <c r="A6" s="119" t="s">
        <v>54</v>
      </c>
      <c r="B6" s="112" t="s">
        <v>55</v>
      </c>
      <c r="C6" s="135" t="s">
        <v>10</v>
      </c>
      <c r="D6" s="135">
        <v>1</v>
      </c>
      <c r="E6" s="131"/>
      <c r="F6" s="131"/>
      <c r="G6" s="132">
        <f>SUM(E6:F6)</f>
        <v>0</v>
      </c>
      <c r="H6" s="132">
        <f>D6*G6</f>
        <v>0</v>
      </c>
    </row>
    <row r="7" spans="1:256" ht="36.75" customHeight="1">
      <c r="A7" s="117" t="s">
        <v>56</v>
      </c>
      <c r="B7" s="120" t="s">
        <v>57</v>
      </c>
      <c r="C7" s="118" t="s">
        <v>10</v>
      </c>
      <c r="D7" s="118">
        <v>1</v>
      </c>
      <c r="E7" s="131"/>
      <c r="F7" s="131"/>
      <c r="G7" s="132">
        <f>SUM(E7:F7)</f>
        <v>0</v>
      </c>
      <c r="H7" s="132">
        <f>D7*G7</f>
        <v>0</v>
      </c>
    </row>
    <row r="8" spans="1:256" s="2" customFormat="1" ht="16.149999999999999" customHeight="1">
      <c r="A8" s="116">
        <v>6067</v>
      </c>
      <c r="B8" s="216" t="s">
        <v>58</v>
      </c>
      <c r="C8" s="217"/>
      <c r="D8" s="217"/>
      <c r="E8" s="137"/>
      <c r="F8" s="137"/>
      <c r="G8" s="138"/>
      <c r="H8" s="138">
        <f>SUM(H5:H7)</f>
        <v>0</v>
      </c>
    </row>
    <row r="9" spans="1:256" ht="36.75" customHeight="1">
      <c r="A9" s="117"/>
      <c r="B9" s="120"/>
      <c r="C9" s="118"/>
      <c r="D9" s="118"/>
      <c r="E9" s="131"/>
      <c r="F9" s="131"/>
      <c r="G9" s="132"/>
      <c r="H9" s="132"/>
    </row>
    <row r="10" spans="1:256" ht="15" customHeight="1">
      <c r="A10" s="59">
        <v>6068</v>
      </c>
      <c r="B10" s="121" t="s">
        <v>59</v>
      </c>
      <c r="C10" s="61"/>
      <c r="D10" s="61"/>
      <c r="E10" s="61"/>
      <c r="F10" s="61"/>
    </row>
    <row r="11" spans="1:256" ht="25.5" customHeight="1">
      <c r="A11" s="122" t="s">
        <v>60</v>
      </c>
      <c r="B11" s="123" t="s">
        <v>61</v>
      </c>
      <c r="C11" s="118" t="s">
        <v>10</v>
      </c>
      <c r="D11" s="118">
        <v>1</v>
      </c>
      <c r="E11" s="131"/>
      <c r="F11" s="131"/>
      <c r="G11" s="132">
        <f>SUM(E11:F11)</f>
        <v>0</v>
      </c>
      <c r="H11" s="132">
        <f>D11*G11</f>
        <v>0</v>
      </c>
    </row>
    <row r="12" spans="1:256" s="2" customFormat="1" ht="15.75" customHeight="1">
      <c r="A12" s="59">
        <v>6068</v>
      </c>
      <c r="B12" s="60" t="s">
        <v>62</v>
      </c>
      <c r="C12" s="126"/>
      <c r="D12" s="126"/>
      <c r="E12" s="126"/>
      <c r="F12" s="126"/>
      <c r="G12" s="139"/>
      <c r="H12" s="140">
        <f>SUM(H11)</f>
        <v>0</v>
      </c>
    </row>
    <row r="13" spans="1:256" ht="15.75" customHeight="1">
      <c r="A13" s="59"/>
      <c r="B13" s="60"/>
      <c r="C13" s="61"/>
      <c r="D13" s="61"/>
      <c r="E13" s="61"/>
      <c r="F13" s="61"/>
    </row>
    <row r="14" spans="1:256" ht="15.75" customHeight="1">
      <c r="A14" s="59"/>
      <c r="B14" s="60"/>
      <c r="C14" s="61"/>
      <c r="D14" s="61"/>
      <c r="E14" s="61"/>
      <c r="F14" s="61"/>
    </row>
    <row r="15" spans="1:256" ht="15.75" customHeight="1">
      <c r="A15" s="59"/>
      <c r="B15" s="60"/>
      <c r="C15" s="61"/>
      <c r="D15" s="61"/>
      <c r="E15" s="61"/>
      <c r="F15" s="61"/>
    </row>
    <row r="16" spans="1:256">
      <c r="A16" s="111">
        <v>6069</v>
      </c>
      <c r="B16" s="116" t="s">
        <v>15</v>
      </c>
      <c r="C16" s="61"/>
      <c r="D16" s="61"/>
      <c r="E16" s="61"/>
      <c r="F16" s="61"/>
    </row>
    <row r="17" spans="1:8" ht="398.25" customHeight="1">
      <c r="A17" s="117"/>
      <c r="B17" s="120" t="s">
        <v>63</v>
      </c>
      <c r="C17" s="61"/>
      <c r="D17" s="61"/>
      <c r="E17" s="61"/>
      <c r="F17" s="61"/>
    </row>
    <row r="18" spans="1:8" ht="24">
      <c r="A18" s="117" t="s">
        <v>17</v>
      </c>
      <c r="B18" s="120" t="s">
        <v>64</v>
      </c>
      <c r="C18" s="61"/>
      <c r="D18" s="61"/>
      <c r="E18" s="61"/>
      <c r="F18" s="61"/>
    </row>
    <row r="19" spans="1:8">
      <c r="A19" s="117"/>
      <c r="B19" s="61" t="s">
        <v>65</v>
      </c>
      <c r="C19" s="118" t="s">
        <v>33</v>
      </c>
      <c r="D19" s="118">
        <v>42</v>
      </c>
      <c r="E19" s="131"/>
      <c r="F19" s="131"/>
      <c r="G19" s="132">
        <f>SUM(E19:F19)</f>
        <v>0</v>
      </c>
      <c r="H19" s="132">
        <f>D19*G19</f>
        <v>0</v>
      </c>
    </row>
    <row r="20" spans="1:8">
      <c r="A20" s="61"/>
      <c r="B20" s="61" t="s">
        <v>66</v>
      </c>
      <c r="C20" s="118" t="s">
        <v>33</v>
      </c>
      <c r="D20" s="118">
        <v>12</v>
      </c>
      <c r="E20" s="131"/>
      <c r="F20" s="131"/>
      <c r="G20" s="132">
        <f>SUM(E20:F20)</f>
        <v>0</v>
      </c>
      <c r="H20" s="132">
        <f>D20*G20</f>
        <v>0</v>
      </c>
    </row>
    <row r="21" spans="1:8">
      <c r="A21" s="117"/>
      <c r="B21" s="61" t="s">
        <v>67</v>
      </c>
      <c r="C21" s="118" t="s">
        <v>33</v>
      </c>
      <c r="D21" s="118">
        <v>9</v>
      </c>
      <c r="E21" s="131"/>
      <c r="F21" s="131"/>
      <c r="G21" s="132">
        <f>SUM(E21:F21)</f>
        <v>0</v>
      </c>
      <c r="H21" s="132">
        <f>D21*G21</f>
        <v>0</v>
      </c>
    </row>
    <row r="22" spans="1:8">
      <c r="A22" s="117"/>
      <c r="B22" s="61" t="s">
        <v>68</v>
      </c>
      <c r="C22" s="118" t="s">
        <v>33</v>
      </c>
      <c r="D22" s="118">
        <v>84</v>
      </c>
      <c r="E22" s="131"/>
      <c r="F22" s="131"/>
      <c r="G22" s="132">
        <f>SUM(E22:F22)</f>
        <v>0</v>
      </c>
      <c r="H22" s="132">
        <f>D22*G22</f>
        <v>0</v>
      </c>
    </row>
    <row r="23" spans="1:8">
      <c r="A23" s="117"/>
      <c r="B23" s="61" t="s">
        <v>69</v>
      </c>
      <c r="C23" s="118" t="s">
        <v>33</v>
      </c>
      <c r="D23" s="118">
        <v>30</v>
      </c>
      <c r="E23" s="131"/>
      <c r="F23" s="131"/>
      <c r="G23" s="132">
        <f>SUM(E23:F23)</f>
        <v>0</v>
      </c>
      <c r="H23" s="132">
        <f>D23*G23</f>
        <v>0</v>
      </c>
    </row>
    <row r="24" spans="1:8">
      <c r="A24" s="117" t="s">
        <v>21</v>
      </c>
      <c r="B24" s="120" t="s">
        <v>70</v>
      </c>
      <c r="C24" s="61"/>
      <c r="D24" s="61"/>
      <c r="E24" s="61"/>
      <c r="F24" s="61"/>
    </row>
    <row r="25" spans="1:8">
      <c r="A25" s="117"/>
      <c r="B25" s="124" t="s">
        <v>71</v>
      </c>
      <c r="C25" s="118" t="s">
        <v>20</v>
      </c>
      <c r="D25" s="118">
        <v>16</v>
      </c>
      <c r="E25" s="131"/>
      <c r="F25" s="131"/>
      <c r="G25" s="132">
        <f>SUM(E25:F25)</f>
        <v>0</v>
      </c>
      <c r="H25" s="132">
        <f>D25*G25</f>
        <v>0</v>
      </c>
    </row>
    <row r="26" spans="1:8" ht="26.25" customHeight="1">
      <c r="A26" s="117" t="s">
        <v>24</v>
      </c>
      <c r="B26" s="120" t="s">
        <v>72</v>
      </c>
      <c r="C26" s="61"/>
      <c r="D26" s="61"/>
      <c r="E26" s="61"/>
      <c r="F26" s="61"/>
    </row>
    <row r="27" spans="1:8" ht="26.45" customHeight="1">
      <c r="A27" s="117"/>
      <c r="B27" s="120" t="s">
        <v>73</v>
      </c>
      <c r="C27" s="118" t="s">
        <v>20</v>
      </c>
      <c r="D27" s="118">
        <v>2</v>
      </c>
      <c r="E27" s="131"/>
      <c r="F27" s="131"/>
      <c r="G27" s="132">
        <f>SUM(E27:F27)</f>
        <v>0</v>
      </c>
      <c r="H27" s="132">
        <f>D27*G27</f>
        <v>0</v>
      </c>
    </row>
    <row r="28" spans="1:8">
      <c r="A28" s="117" t="s">
        <v>28</v>
      </c>
      <c r="B28" s="120" t="s">
        <v>74</v>
      </c>
      <c r="C28" s="61"/>
      <c r="D28" s="61"/>
      <c r="E28" s="61"/>
      <c r="F28" s="61"/>
    </row>
    <row r="29" spans="1:8">
      <c r="A29" s="117"/>
      <c r="B29" s="61" t="s">
        <v>75</v>
      </c>
      <c r="C29" s="118" t="s">
        <v>20</v>
      </c>
      <c r="D29" s="118">
        <v>1</v>
      </c>
      <c r="E29" s="131"/>
      <c r="F29" s="131"/>
      <c r="G29" s="132">
        <f>SUM(E29:F29)</f>
        <v>0</v>
      </c>
      <c r="H29" s="132">
        <f>D29*G29</f>
        <v>0</v>
      </c>
    </row>
    <row r="30" spans="1:8">
      <c r="A30" s="117"/>
      <c r="B30" s="61" t="s">
        <v>76</v>
      </c>
      <c r="C30" s="118" t="s">
        <v>20</v>
      </c>
      <c r="D30" s="118">
        <v>2</v>
      </c>
      <c r="E30" s="131"/>
      <c r="F30" s="131"/>
      <c r="G30" s="132">
        <f>SUM(E30:F30)</f>
        <v>0</v>
      </c>
      <c r="H30" s="132">
        <f>D30*G30</f>
        <v>0</v>
      </c>
    </row>
    <row r="31" spans="1:8">
      <c r="A31" s="117" t="s">
        <v>30</v>
      </c>
      <c r="B31" s="120" t="s">
        <v>77</v>
      </c>
      <c r="C31" s="61"/>
      <c r="D31" s="61"/>
      <c r="E31" s="61"/>
      <c r="F31" s="61"/>
    </row>
    <row r="32" spans="1:8">
      <c r="A32" s="117"/>
      <c r="B32" s="61" t="s">
        <v>78</v>
      </c>
      <c r="C32" s="118" t="s">
        <v>20</v>
      </c>
      <c r="D32" s="118">
        <v>2</v>
      </c>
      <c r="E32" s="131"/>
      <c r="F32" s="131"/>
      <c r="G32" s="132">
        <f>SUM(E32:F32)</f>
        <v>0</v>
      </c>
      <c r="H32" s="132">
        <f>D32*G32</f>
        <v>0</v>
      </c>
    </row>
    <row r="33" spans="1:8">
      <c r="A33" s="117"/>
      <c r="B33" s="61" t="s">
        <v>79</v>
      </c>
      <c r="C33" s="118" t="s">
        <v>20</v>
      </c>
      <c r="D33" s="118">
        <v>3</v>
      </c>
      <c r="E33" s="131"/>
      <c r="F33" s="131"/>
      <c r="G33" s="132">
        <f>SUM(E33:F33)</f>
        <v>0</v>
      </c>
      <c r="H33" s="132">
        <f>D33*G33</f>
        <v>0</v>
      </c>
    </row>
    <row r="34" spans="1:8">
      <c r="A34" s="117"/>
      <c r="B34" s="61" t="s">
        <v>80</v>
      </c>
      <c r="C34" s="118" t="s">
        <v>20</v>
      </c>
      <c r="D34" s="118">
        <v>1</v>
      </c>
      <c r="E34" s="131"/>
      <c r="F34" s="131"/>
      <c r="G34" s="132">
        <f>SUM(E34:F34)</f>
        <v>0</v>
      </c>
      <c r="H34" s="132">
        <f>D34*G34</f>
        <v>0</v>
      </c>
    </row>
    <row r="35" spans="1:8">
      <c r="A35" s="117" t="s">
        <v>34</v>
      </c>
      <c r="B35" s="120" t="s">
        <v>81</v>
      </c>
      <c r="C35" s="61"/>
      <c r="D35" s="61"/>
      <c r="E35" s="61"/>
      <c r="F35" s="61"/>
    </row>
    <row r="36" spans="1:8">
      <c r="A36" s="117"/>
      <c r="B36" s="61" t="s">
        <v>82</v>
      </c>
      <c r="C36" s="118" t="s">
        <v>20</v>
      </c>
      <c r="D36" s="118">
        <v>5</v>
      </c>
      <c r="E36" s="131"/>
      <c r="F36" s="131"/>
      <c r="G36" s="132">
        <f>SUM(E36:F36)</f>
        <v>0</v>
      </c>
      <c r="H36" s="132">
        <f>D36*G36</f>
        <v>0</v>
      </c>
    </row>
    <row r="37" spans="1:8">
      <c r="A37" s="117"/>
      <c r="B37" s="61" t="s">
        <v>83</v>
      </c>
      <c r="C37" s="118" t="s">
        <v>20</v>
      </c>
      <c r="D37" s="118">
        <v>1</v>
      </c>
      <c r="E37" s="131"/>
      <c r="F37" s="131"/>
      <c r="G37" s="132">
        <f>SUM(E37:F37)</f>
        <v>0</v>
      </c>
      <c r="H37" s="132">
        <f>D37*G37</f>
        <v>0</v>
      </c>
    </row>
    <row r="38" spans="1:8">
      <c r="A38" s="117" t="s">
        <v>37</v>
      </c>
      <c r="B38" s="120" t="s">
        <v>25</v>
      </c>
      <c r="C38" s="61"/>
      <c r="D38" s="61"/>
      <c r="E38" s="61"/>
      <c r="F38" s="61"/>
    </row>
    <row r="39" spans="1:8">
      <c r="A39" s="117"/>
      <c r="B39" s="61" t="s">
        <v>84</v>
      </c>
      <c r="C39" s="118" t="s">
        <v>20</v>
      </c>
      <c r="D39" s="118">
        <v>6</v>
      </c>
      <c r="E39" s="131"/>
      <c r="F39" s="131"/>
      <c r="G39" s="132">
        <f t="shared" ref="G39:G46" si="0">SUM(E39:F39)</f>
        <v>0</v>
      </c>
      <c r="H39" s="132">
        <f t="shared" ref="H39:H46" si="1">D39*G39</f>
        <v>0</v>
      </c>
    </row>
    <row r="40" spans="1:8">
      <c r="A40" s="61"/>
      <c r="B40" s="61" t="s">
        <v>85</v>
      </c>
      <c r="C40" s="118" t="s">
        <v>20</v>
      </c>
      <c r="D40" s="118">
        <v>4</v>
      </c>
      <c r="E40" s="131"/>
      <c r="F40" s="131"/>
      <c r="G40" s="132">
        <f t="shared" si="0"/>
        <v>0</v>
      </c>
      <c r="H40" s="132">
        <f t="shared" si="1"/>
        <v>0</v>
      </c>
    </row>
    <row r="41" spans="1:8">
      <c r="A41" s="61"/>
      <c r="B41" s="61" t="s">
        <v>86</v>
      </c>
      <c r="C41" s="118" t="s">
        <v>20</v>
      </c>
      <c r="D41" s="118">
        <v>10</v>
      </c>
      <c r="E41" s="131"/>
      <c r="F41" s="131"/>
      <c r="G41" s="132">
        <f t="shared" si="0"/>
        <v>0</v>
      </c>
      <c r="H41" s="132">
        <f t="shared" si="1"/>
        <v>0</v>
      </c>
    </row>
    <row r="42" spans="1:8">
      <c r="A42" s="61"/>
      <c r="B42" s="61" t="s">
        <v>87</v>
      </c>
      <c r="C42" s="118" t="s">
        <v>20</v>
      </c>
      <c r="D42" s="118">
        <v>5</v>
      </c>
      <c r="E42" s="131"/>
      <c r="F42" s="131"/>
      <c r="G42" s="132">
        <f t="shared" si="0"/>
        <v>0</v>
      </c>
      <c r="H42" s="132">
        <f t="shared" si="1"/>
        <v>0</v>
      </c>
    </row>
    <row r="43" spans="1:8">
      <c r="A43" s="61"/>
      <c r="B43" s="61" t="s">
        <v>88</v>
      </c>
      <c r="C43" s="118" t="s">
        <v>20</v>
      </c>
      <c r="D43" s="118">
        <v>2</v>
      </c>
      <c r="E43" s="131"/>
      <c r="F43" s="131"/>
      <c r="G43" s="132">
        <f t="shared" si="0"/>
        <v>0</v>
      </c>
      <c r="H43" s="132">
        <f t="shared" si="1"/>
        <v>0</v>
      </c>
    </row>
    <row r="44" spans="1:8">
      <c r="A44" s="61"/>
      <c r="B44" s="61" t="s">
        <v>89</v>
      </c>
      <c r="C44" s="118" t="s">
        <v>20</v>
      </c>
      <c r="D44" s="118">
        <v>1</v>
      </c>
      <c r="E44" s="131"/>
      <c r="F44" s="131"/>
      <c r="G44" s="132">
        <f t="shared" si="0"/>
        <v>0</v>
      </c>
      <c r="H44" s="132">
        <f t="shared" si="1"/>
        <v>0</v>
      </c>
    </row>
    <row r="45" spans="1:8" ht="13.5">
      <c r="A45" s="61"/>
      <c r="B45" s="61" t="s">
        <v>90</v>
      </c>
      <c r="C45" s="118" t="s">
        <v>20</v>
      </c>
      <c r="D45" s="118">
        <v>4</v>
      </c>
      <c r="E45" s="131"/>
      <c r="F45" s="131"/>
      <c r="G45" s="132">
        <f t="shared" si="0"/>
        <v>0</v>
      </c>
      <c r="H45" s="132">
        <f t="shared" si="1"/>
        <v>0</v>
      </c>
    </row>
    <row r="46" spans="1:8">
      <c r="A46" s="61"/>
      <c r="B46" s="61" t="s">
        <v>91</v>
      </c>
      <c r="C46" s="118" t="s">
        <v>20</v>
      </c>
      <c r="D46" s="118">
        <v>1</v>
      </c>
      <c r="E46" s="131"/>
      <c r="F46" s="131"/>
      <c r="G46" s="132">
        <f t="shared" si="0"/>
        <v>0</v>
      </c>
      <c r="H46" s="132">
        <f t="shared" si="1"/>
        <v>0</v>
      </c>
    </row>
    <row r="47" spans="1:8">
      <c r="A47" s="61"/>
      <c r="B47" s="61"/>
      <c r="C47" s="118"/>
      <c r="D47" s="118"/>
      <c r="E47" s="61"/>
      <c r="F47" s="61"/>
    </row>
    <row r="48" spans="1:8">
      <c r="A48" s="117" t="s">
        <v>41</v>
      </c>
      <c r="B48" s="120" t="s">
        <v>92</v>
      </c>
      <c r="C48" s="61"/>
      <c r="D48" s="61"/>
      <c r="E48" s="61"/>
      <c r="F48" s="61"/>
    </row>
    <row r="49" spans="1:8">
      <c r="A49" s="117"/>
      <c r="B49" s="61" t="s">
        <v>93</v>
      </c>
      <c r="C49" s="118" t="s">
        <v>20</v>
      </c>
      <c r="D49" s="118">
        <v>1</v>
      </c>
      <c r="E49" s="131"/>
      <c r="F49" s="131"/>
      <c r="G49" s="132">
        <f>SUM(E49:F49)</f>
        <v>0</v>
      </c>
      <c r="H49" s="132">
        <f>D49*G49</f>
        <v>0</v>
      </c>
    </row>
    <row r="50" spans="1:8">
      <c r="A50" s="117"/>
      <c r="B50" s="61" t="s">
        <v>94</v>
      </c>
      <c r="C50" s="118" t="s">
        <v>20</v>
      </c>
      <c r="D50" s="118">
        <v>2</v>
      </c>
      <c r="E50" s="131"/>
      <c r="F50" s="131"/>
      <c r="G50" s="132">
        <f>SUM(E50:F50)</f>
        <v>0</v>
      </c>
      <c r="H50" s="132">
        <f>D50*G50</f>
        <v>0</v>
      </c>
    </row>
    <row r="51" spans="1:8">
      <c r="A51" s="117"/>
      <c r="B51" s="61" t="s">
        <v>95</v>
      </c>
      <c r="C51" s="118" t="s">
        <v>20</v>
      </c>
      <c r="D51" s="118">
        <v>1</v>
      </c>
      <c r="E51" s="131"/>
      <c r="F51" s="131"/>
      <c r="G51" s="132">
        <f>SUM(E51:F51)</f>
        <v>0</v>
      </c>
      <c r="H51" s="132">
        <f>D51*G51</f>
        <v>0</v>
      </c>
    </row>
    <row r="52" spans="1:8">
      <c r="A52" s="61"/>
      <c r="B52" s="61" t="s">
        <v>96</v>
      </c>
      <c r="C52" s="118" t="s">
        <v>20</v>
      </c>
      <c r="D52" s="118">
        <v>2</v>
      </c>
      <c r="E52" s="131"/>
      <c r="F52" s="131"/>
      <c r="G52" s="132">
        <f>SUM(E52:F52)</f>
        <v>0</v>
      </c>
      <c r="H52" s="132">
        <f>D52*G52</f>
        <v>0</v>
      </c>
    </row>
    <row r="53" spans="1:8">
      <c r="A53" s="117" t="s">
        <v>97</v>
      </c>
      <c r="B53" s="120" t="s">
        <v>98</v>
      </c>
      <c r="C53" s="61"/>
      <c r="D53" s="61"/>
      <c r="E53" s="61"/>
      <c r="F53" s="61"/>
    </row>
    <row r="54" spans="1:8">
      <c r="A54" s="117"/>
      <c r="B54" s="61" t="s">
        <v>40</v>
      </c>
      <c r="C54" s="118" t="s">
        <v>39</v>
      </c>
      <c r="D54" s="118">
        <v>10</v>
      </c>
      <c r="E54" s="131"/>
      <c r="F54" s="131"/>
      <c r="G54" s="132">
        <f>SUM(E54:F54)</f>
        <v>0</v>
      </c>
      <c r="H54" s="132">
        <f>D54*G54</f>
        <v>0</v>
      </c>
    </row>
    <row r="55" spans="1:8">
      <c r="A55" s="117" t="s">
        <v>99</v>
      </c>
      <c r="B55" s="120" t="s">
        <v>100</v>
      </c>
      <c r="C55" s="61"/>
      <c r="D55" s="61"/>
      <c r="E55" s="61"/>
      <c r="F55" s="61"/>
    </row>
    <row r="56" spans="1:8">
      <c r="A56" s="117"/>
      <c r="B56" s="61" t="s">
        <v>101</v>
      </c>
      <c r="C56" s="118" t="s">
        <v>33</v>
      </c>
      <c r="D56" s="118">
        <v>42</v>
      </c>
      <c r="E56" s="131"/>
      <c r="F56" s="131"/>
      <c r="G56" s="132">
        <f>SUM(E56:F56)</f>
        <v>0</v>
      </c>
      <c r="H56" s="132">
        <f>D56*G56</f>
        <v>0</v>
      </c>
    </row>
    <row r="57" spans="1:8">
      <c r="A57" s="61"/>
      <c r="B57" s="61" t="s">
        <v>102</v>
      </c>
      <c r="C57" s="118" t="s">
        <v>33</v>
      </c>
      <c r="D57" s="118">
        <v>12</v>
      </c>
      <c r="E57" s="131"/>
      <c r="F57" s="131"/>
      <c r="G57" s="132">
        <f>SUM(E57:F57)</f>
        <v>0</v>
      </c>
      <c r="H57" s="132">
        <f>D57*G57</f>
        <v>0</v>
      </c>
    </row>
    <row r="58" spans="1:8">
      <c r="A58" s="117"/>
      <c r="B58" s="61" t="s">
        <v>103</v>
      </c>
      <c r="C58" s="118" t="s">
        <v>33</v>
      </c>
      <c r="D58" s="118">
        <v>9</v>
      </c>
      <c r="E58" s="131"/>
      <c r="F58" s="131"/>
      <c r="G58" s="132">
        <f>SUM(E58:F58)</f>
        <v>0</v>
      </c>
      <c r="H58" s="132">
        <f>D58*G58</f>
        <v>0</v>
      </c>
    </row>
    <row r="59" spans="1:8">
      <c r="A59" s="117"/>
      <c r="B59" s="61" t="s">
        <v>104</v>
      </c>
      <c r="C59" s="118" t="s">
        <v>33</v>
      </c>
      <c r="D59" s="118">
        <v>100</v>
      </c>
      <c r="E59" s="131"/>
      <c r="F59" s="131"/>
      <c r="G59" s="132">
        <f>SUM(E59:F59)</f>
        <v>0</v>
      </c>
      <c r="H59" s="132">
        <f>D59*G59</f>
        <v>0</v>
      </c>
    </row>
    <row r="60" spans="1:8">
      <c r="A60" s="117"/>
      <c r="B60" s="61" t="s">
        <v>105</v>
      </c>
      <c r="C60" s="118" t="s">
        <v>33</v>
      </c>
      <c r="D60" s="118">
        <v>30</v>
      </c>
      <c r="E60" s="131"/>
      <c r="F60" s="131"/>
      <c r="G60" s="132">
        <f>SUM(E60:F60)</f>
        <v>0</v>
      </c>
      <c r="H60" s="132">
        <f>D60*G60</f>
        <v>0</v>
      </c>
    </row>
    <row r="61" spans="1:8">
      <c r="A61" s="117">
        <v>606911</v>
      </c>
      <c r="B61" s="120" t="s">
        <v>106</v>
      </c>
      <c r="C61" s="61"/>
      <c r="D61" s="61"/>
      <c r="E61" s="61"/>
      <c r="F61" s="61"/>
    </row>
    <row r="62" spans="1:8">
      <c r="A62" s="117"/>
      <c r="B62" s="61" t="s">
        <v>107</v>
      </c>
      <c r="C62" s="118" t="s">
        <v>33</v>
      </c>
      <c r="D62" s="118">
        <v>190</v>
      </c>
      <c r="E62" s="131"/>
      <c r="F62" s="131"/>
      <c r="G62" s="132">
        <f>SUM(E62:F62)</f>
        <v>0</v>
      </c>
      <c r="H62" s="132">
        <f>D62*G62</f>
        <v>0</v>
      </c>
    </row>
    <row r="63" spans="1:8" ht="24">
      <c r="A63" s="61"/>
      <c r="B63" s="120" t="s">
        <v>108</v>
      </c>
      <c r="C63" s="118" t="s">
        <v>109</v>
      </c>
      <c r="D63" s="118">
        <v>7</v>
      </c>
      <c r="E63" s="131"/>
      <c r="F63" s="131"/>
      <c r="G63" s="132">
        <f>SUM(E63:F63)</f>
        <v>0</v>
      </c>
      <c r="H63" s="132">
        <f>D63*G63</f>
        <v>0</v>
      </c>
    </row>
    <row r="64" spans="1:8">
      <c r="A64" s="117" t="s">
        <v>110</v>
      </c>
      <c r="B64" s="120" t="s">
        <v>42</v>
      </c>
      <c r="C64" s="118" t="s">
        <v>111</v>
      </c>
      <c r="D64" s="118">
        <v>72</v>
      </c>
      <c r="E64" s="131"/>
      <c r="F64" s="131"/>
      <c r="G64" s="132">
        <f>SUM(E64:F64)</f>
        <v>0</v>
      </c>
      <c r="H64" s="132">
        <f>D64*G64</f>
        <v>0</v>
      </c>
    </row>
    <row r="65" spans="1:8">
      <c r="A65" s="117"/>
      <c r="B65" s="120"/>
      <c r="C65" s="118"/>
      <c r="D65" s="118"/>
      <c r="E65" s="131"/>
      <c r="F65" s="131"/>
      <c r="G65" s="132"/>
      <c r="H65" s="132"/>
    </row>
    <row r="66" spans="1:8">
      <c r="A66" s="125">
        <v>6069</v>
      </c>
      <c r="B66" s="126" t="s">
        <v>112</v>
      </c>
      <c r="C66" s="61"/>
      <c r="D66" s="61"/>
      <c r="E66" s="61"/>
      <c r="F66" s="61"/>
      <c r="H66" s="136">
        <f>SUM(H19:H65)</f>
        <v>0</v>
      </c>
    </row>
  </sheetData>
  <protectedRanges>
    <protectedRange sqref="E11:F11 E19:F23 E25:F25 E27:F27 E29:F30 E32:F34 E36:F37 E39:F46 E49:F52 E54:F54 E56:F60 E62:F65 E5:F9" name="Oblast1_1"/>
  </protectedRanges>
  <mergeCells count="32">
    <mergeCell ref="IM1:IN1"/>
    <mergeCell ref="IU1:IV1"/>
    <mergeCell ref="GQ1:GR1"/>
    <mergeCell ref="GY1:GZ1"/>
    <mergeCell ref="HG1:HH1"/>
    <mergeCell ref="HO1:HP1"/>
    <mergeCell ref="HW1:HX1"/>
    <mergeCell ref="IE1:IF1"/>
    <mergeCell ref="FK1:FL1"/>
    <mergeCell ref="FS1:FT1"/>
    <mergeCell ref="GA1:GB1"/>
    <mergeCell ref="GI1:GJ1"/>
    <mergeCell ref="EE1:EF1"/>
    <mergeCell ref="EM1:EN1"/>
    <mergeCell ref="EU1:EV1"/>
    <mergeCell ref="FC1:FD1"/>
    <mergeCell ref="CY1:CZ1"/>
    <mergeCell ref="DG1:DH1"/>
    <mergeCell ref="DO1:DP1"/>
    <mergeCell ref="DW1:DX1"/>
    <mergeCell ref="BS1:BT1"/>
    <mergeCell ref="CA1:CB1"/>
    <mergeCell ref="CI1:CJ1"/>
    <mergeCell ref="CQ1:CR1"/>
    <mergeCell ref="AM1:AN1"/>
    <mergeCell ref="AU1:AV1"/>
    <mergeCell ref="BC1:BD1"/>
    <mergeCell ref="BK1:BL1"/>
    <mergeCell ref="G1:H1"/>
    <mergeCell ref="O1:P1"/>
    <mergeCell ref="W1:X1"/>
    <mergeCell ref="AE1:AF1"/>
  </mergeCells>
  <phoneticPr fontId="36" type="noConversion"/>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21"/>
    <pageSetUpPr fitToPage="1"/>
  </sheetPr>
  <dimension ref="A15:A113"/>
  <sheetViews>
    <sheetView workbookViewId="0">
      <selection activeCell="C19" sqref="C19"/>
    </sheetView>
  </sheetViews>
  <sheetFormatPr defaultRowHeight="12.75"/>
  <cols>
    <col min="1" max="16384" width="9.140625" style="27"/>
  </cols>
  <sheetData>
    <row r="15" s="28" customFormat="1" ht="15" customHeight="1"/>
    <row r="31" s="28" customFormat="1" ht="15" customHeight="1"/>
    <row r="62" s="28" customFormat="1" ht="15" customHeight="1"/>
    <row r="100" s="28" customFormat="1" ht="15" customHeight="1"/>
    <row r="108" s="28" customFormat="1" ht="15" customHeight="1"/>
    <row r="113" s="29" customFormat="1"/>
  </sheetData>
  <phoneticPr fontId="0" type="noConversion"/>
  <pageMargins left="0.75" right="0.75" top="1" bottom="1" header="0.4921259845" footer="0.4921259845"/>
  <pageSetup paperSize="9" scale="93" fitToHeight="4" orientation="portrait" horizontalDpi="4294967295"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K1075"/>
  <sheetViews>
    <sheetView workbookViewId="0">
      <pane xSplit="3" ySplit="3" topLeftCell="D205" activePane="bottomRight" state="frozen"/>
      <selection pane="topRight" activeCell="D1" sqref="D1"/>
      <selection pane="bottomLeft" activeCell="A4" sqref="A4"/>
      <selection pane="bottomRight" activeCell="J226" sqref="J226:J228"/>
    </sheetView>
  </sheetViews>
  <sheetFormatPr defaultRowHeight="12.75"/>
  <cols>
    <col min="1" max="1" width="12.42578125" style="31" bestFit="1" customWidth="1"/>
    <col min="2" max="2" width="77.85546875" style="31" customWidth="1"/>
    <col min="3" max="3" width="6" style="31" customWidth="1"/>
    <col min="4" max="4" width="9.42578125" style="31" bestFit="1" customWidth="1"/>
    <col min="5" max="6" width="10.7109375" style="31" customWidth="1"/>
    <col min="7" max="8" width="16.140625" style="31" customWidth="1"/>
    <col min="9" max="9" width="9.140625" style="31"/>
    <col min="10" max="10" width="15.5703125" style="31" bestFit="1" customWidth="1"/>
    <col min="11" max="16384" width="9.140625" style="31"/>
  </cols>
  <sheetData>
    <row r="1" spans="1:8">
      <c r="A1" s="30" t="s">
        <v>0</v>
      </c>
      <c r="B1" s="218" t="s">
        <v>113</v>
      </c>
    </row>
    <row r="2" spans="1:8">
      <c r="G2" s="263" t="s">
        <v>44</v>
      </c>
      <c r="H2" s="263"/>
    </row>
    <row r="3" spans="1:8">
      <c r="A3" s="32" t="s">
        <v>14</v>
      </c>
      <c r="B3" s="32" t="s">
        <v>2</v>
      </c>
      <c r="C3" s="33" t="s">
        <v>3</v>
      </c>
      <c r="D3" s="34" t="s">
        <v>4</v>
      </c>
      <c r="E3" s="35" t="s">
        <v>45</v>
      </c>
      <c r="F3" s="35" t="s">
        <v>46</v>
      </c>
      <c r="G3" s="35" t="s">
        <v>47</v>
      </c>
      <c r="H3" s="57" t="s">
        <v>48</v>
      </c>
    </row>
    <row r="5" spans="1:8" ht="15">
      <c r="A5" s="36">
        <v>6078</v>
      </c>
      <c r="B5" s="37" t="s">
        <v>114</v>
      </c>
      <c r="C5" s="141"/>
      <c r="D5" s="141"/>
      <c r="E5" s="141"/>
    </row>
    <row r="6" spans="1:8" ht="26.25">
      <c r="A6" s="38"/>
      <c r="B6" s="39" t="s">
        <v>115</v>
      </c>
      <c r="C6" s="141"/>
      <c r="D6" s="141"/>
      <c r="E6" s="141"/>
    </row>
    <row r="7" spans="1:8" ht="15.75">
      <c r="A7" s="38"/>
      <c r="B7" s="40"/>
      <c r="C7" s="141"/>
      <c r="D7" s="141"/>
      <c r="E7" s="141"/>
    </row>
    <row r="8" spans="1:8" ht="15.75">
      <c r="A8" s="41"/>
      <c r="B8" s="42" t="s">
        <v>116</v>
      </c>
      <c r="C8" s="43"/>
    </row>
    <row r="9" spans="1:8" ht="15.75">
      <c r="A9" s="41"/>
      <c r="B9" s="44"/>
      <c r="C9" s="43"/>
    </row>
    <row r="10" spans="1:8">
      <c r="A10" s="41"/>
      <c r="B10" s="45" t="s">
        <v>117</v>
      </c>
    </row>
    <row r="11" spans="1:8">
      <c r="A11" s="41"/>
      <c r="B11" s="46" t="s">
        <v>118</v>
      </c>
    </row>
    <row r="12" spans="1:8">
      <c r="A12" s="41"/>
      <c r="B12" s="46" t="s">
        <v>119</v>
      </c>
      <c r="C12" s="41"/>
      <c r="D12" s="41"/>
    </row>
    <row r="13" spans="1:8">
      <c r="A13" s="41"/>
      <c r="B13" s="46" t="s">
        <v>120</v>
      </c>
      <c r="C13" s="41"/>
      <c r="D13" s="41"/>
    </row>
    <row r="14" spans="1:8" ht="15">
      <c r="A14" s="41"/>
      <c r="B14" s="46" t="s">
        <v>121</v>
      </c>
      <c r="C14" s="41"/>
      <c r="D14" s="142"/>
      <c r="E14" s="47"/>
    </row>
    <row r="15" spans="1:8">
      <c r="A15" s="41"/>
      <c r="B15" s="46" t="s">
        <v>122</v>
      </c>
      <c r="C15" s="41"/>
      <c r="D15" s="41"/>
    </row>
    <row r="16" spans="1:8" ht="15">
      <c r="A16" s="41"/>
      <c r="B16" s="46" t="s">
        <v>123</v>
      </c>
      <c r="C16" s="41"/>
      <c r="D16" s="142"/>
      <c r="E16" s="47"/>
    </row>
    <row r="17" spans="1:8">
      <c r="A17" s="41"/>
      <c r="B17" s="46" t="s">
        <v>124</v>
      </c>
      <c r="C17" s="41"/>
      <c r="D17" s="41"/>
    </row>
    <row r="18" spans="1:8" ht="15">
      <c r="A18" s="41"/>
      <c r="B18" s="46" t="s">
        <v>125</v>
      </c>
      <c r="C18" s="41"/>
      <c r="D18" s="142"/>
      <c r="E18" s="47"/>
    </row>
    <row r="19" spans="1:8" ht="15">
      <c r="A19" s="41"/>
      <c r="B19" s="46" t="s">
        <v>126</v>
      </c>
      <c r="C19" s="41"/>
      <c r="D19" s="142"/>
      <c r="E19" s="47"/>
    </row>
    <row r="20" spans="1:8" ht="15">
      <c r="A20" s="41"/>
      <c r="B20" s="46" t="s">
        <v>127</v>
      </c>
      <c r="C20" s="41"/>
      <c r="D20" s="142"/>
      <c r="E20" s="47"/>
    </row>
    <row r="21" spans="1:8" ht="15">
      <c r="A21" s="41"/>
      <c r="B21" s="46" t="s">
        <v>128</v>
      </c>
      <c r="C21" s="41"/>
      <c r="D21" s="142"/>
      <c r="E21" s="47"/>
    </row>
    <row r="22" spans="1:8">
      <c r="A22" s="49" t="s">
        <v>129</v>
      </c>
      <c r="B22" s="1" t="s">
        <v>130</v>
      </c>
      <c r="C22" s="41"/>
      <c r="D22" s="41"/>
      <c r="E22" s="47"/>
    </row>
    <row r="23" spans="1:8" ht="15">
      <c r="A23" s="43"/>
      <c r="B23" s="1" t="s">
        <v>131</v>
      </c>
      <c r="C23" s="41"/>
      <c r="D23" s="142"/>
      <c r="E23" s="48"/>
      <c r="F23" s="48"/>
    </row>
    <row r="24" spans="1:8" ht="15">
      <c r="A24" s="41"/>
      <c r="B24" s="1" t="s">
        <v>132</v>
      </c>
      <c r="C24" s="43" t="s">
        <v>33</v>
      </c>
      <c r="D24" s="143">
        <v>18</v>
      </c>
      <c r="E24" s="110">
        <v>13.08</v>
      </c>
      <c r="F24" s="110">
        <v>5.52</v>
      </c>
      <c r="G24" s="58">
        <f>SUM(E24:F24)</f>
        <v>18.600000000000001</v>
      </c>
      <c r="H24" s="58">
        <f>D24*G24</f>
        <v>334.8</v>
      </c>
    </row>
    <row r="25" spans="1:8" ht="15">
      <c r="A25" s="41"/>
      <c r="B25" s="1" t="s">
        <v>133</v>
      </c>
      <c r="C25" s="43" t="s">
        <v>33</v>
      </c>
      <c r="D25" s="143">
        <v>12</v>
      </c>
      <c r="E25" s="110">
        <v>19.486153846153847</v>
      </c>
      <c r="F25" s="110">
        <v>5.52</v>
      </c>
      <c r="G25" s="58">
        <f>SUM(E25:F25)</f>
        <v>25.006153846153847</v>
      </c>
      <c r="H25" s="58">
        <f>D25*G25</f>
        <v>300.07384615384615</v>
      </c>
    </row>
    <row r="26" spans="1:8" ht="15">
      <c r="A26" s="49" t="s">
        <v>134</v>
      </c>
      <c r="B26" s="1" t="s">
        <v>135</v>
      </c>
      <c r="C26" s="43"/>
      <c r="D26" s="143"/>
      <c r="E26" s="48"/>
      <c r="F26" s="48"/>
    </row>
    <row r="27" spans="1:8" ht="15">
      <c r="A27" s="41"/>
      <c r="B27" s="1" t="s">
        <v>136</v>
      </c>
      <c r="C27" s="43" t="s">
        <v>20</v>
      </c>
      <c r="D27" s="143">
        <v>2</v>
      </c>
      <c r="E27" s="110">
        <v>9.3876923076923067</v>
      </c>
      <c r="F27" s="110">
        <v>2.2999999999999998</v>
      </c>
      <c r="G27" s="58">
        <f>SUM(E27:F27)</f>
        <v>11.687692307692306</v>
      </c>
      <c r="H27" s="58">
        <f>D27*G27</f>
        <v>23.375384615384611</v>
      </c>
    </row>
    <row r="28" spans="1:8" ht="15">
      <c r="A28" s="41"/>
      <c r="B28" s="1" t="s">
        <v>137</v>
      </c>
      <c r="C28" s="43" t="s">
        <v>20</v>
      </c>
      <c r="D28" s="143">
        <v>6</v>
      </c>
      <c r="E28" s="110">
        <v>12.018461538461539</v>
      </c>
      <c r="F28" s="110">
        <v>2.2999999999999998</v>
      </c>
      <c r="G28" s="58">
        <f>SUM(E28:F28)</f>
        <v>14.318461538461538</v>
      </c>
      <c r="H28" s="58">
        <f>D28*G28</f>
        <v>85.910769230769233</v>
      </c>
    </row>
    <row r="29" spans="1:8" ht="15">
      <c r="A29" s="41"/>
      <c r="B29" s="1" t="s">
        <v>138</v>
      </c>
      <c r="C29" s="43" t="s">
        <v>20</v>
      </c>
      <c r="D29" s="143">
        <v>6</v>
      </c>
      <c r="E29" s="110">
        <v>27.895384615384614</v>
      </c>
      <c r="F29" s="110">
        <v>2.2999999999999998</v>
      </c>
      <c r="G29" s="58">
        <f>SUM(E29:F29)</f>
        <v>30.195384615384615</v>
      </c>
      <c r="H29" s="58">
        <f>D29*G29</f>
        <v>181.1723076923077</v>
      </c>
    </row>
    <row r="30" spans="1:8" ht="15">
      <c r="A30" s="41"/>
      <c r="B30" s="1" t="s">
        <v>139</v>
      </c>
      <c r="C30" s="43" t="s">
        <v>20</v>
      </c>
      <c r="D30" s="143">
        <v>2</v>
      </c>
      <c r="E30" s="110">
        <v>42.083076923076923</v>
      </c>
      <c r="F30" s="110">
        <v>2.2999999999999998</v>
      </c>
      <c r="G30" s="58">
        <f>SUM(E30:F30)</f>
        <v>44.383076923076921</v>
      </c>
      <c r="H30" s="58">
        <f>D30*G30</f>
        <v>88.766153846153841</v>
      </c>
    </row>
    <row r="31" spans="1:8" ht="15">
      <c r="A31" s="41"/>
      <c r="C31" s="43"/>
      <c r="D31" s="143"/>
      <c r="E31" s="47"/>
    </row>
    <row r="32" spans="1:8">
      <c r="A32" s="49" t="s">
        <v>140</v>
      </c>
      <c r="B32" s="1" t="s">
        <v>141</v>
      </c>
      <c r="E32" s="47"/>
    </row>
    <row r="33" spans="1:8" ht="15">
      <c r="A33" s="41"/>
      <c r="B33" s="1" t="s">
        <v>142</v>
      </c>
      <c r="C33" s="43" t="s">
        <v>20</v>
      </c>
      <c r="D33" s="143">
        <v>4</v>
      </c>
      <c r="E33" s="110">
        <v>6.0738461538461541</v>
      </c>
      <c r="F33" s="110">
        <v>2.2999999999999998</v>
      </c>
      <c r="G33" s="58">
        <f>SUM(E33:F33)</f>
        <v>8.3738461538461539</v>
      </c>
      <c r="H33" s="58">
        <f>D33*G33</f>
        <v>33.495384615384616</v>
      </c>
    </row>
    <row r="34" spans="1:8" ht="15">
      <c r="A34" s="41"/>
      <c r="B34" s="1" t="s">
        <v>143</v>
      </c>
      <c r="C34" s="43" t="s">
        <v>20</v>
      </c>
      <c r="D34" s="143">
        <v>6</v>
      </c>
      <c r="E34" s="110">
        <v>5.6030769230769231</v>
      </c>
      <c r="F34" s="110">
        <v>2.2999999999999998</v>
      </c>
      <c r="G34" s="58">
        <f>SUM(E34:F34)</f>
        <v>7.9030769230769229</v>
      </c>
      <c r="H34" s="58">
        <f>D34*G34</f>
        <v>47.418461538461536</v>
      </c>
    </row>
    <row r="35" spans="1:8" ht="15">
      <c r="A35" s="49" t="s">
        <v>144</v>
      </c>
      <c r="B35" s="1" t="s">
        <v>145</v>
      </c>
      <c r="C35" s="43" t="s">
        <v>20</v>
      </c>
      <c r="D35" s="143">
        <v>1</v>
      </c>
      <c r="E35" s="110">
        <v>6.0738461538461541</v>
      </c>
      <c r="F35" s="110">
        <v>2.2999999999999998</v>
      </c>
      <c r="G35" s="58">
        <f>SUM(E35:F35)</f>
        <v>8.3738461538461539</v>
      </c>
      <c r="H35" s="58">
        <f>D35*G35</f>
        <v>8.3738461538461539</v>
      </c>
    </row>
    <row r="36" spans="1:8" ht="15">
      <c r="A36" s="41"/>
      <c r="B36" s="1" t="s">
        <v>146</v>
      </c>
      <c r="C36" s="43" t="s">
        <v>20</v>
      </c>
      <c r="D36" s="143">
        <v>2</v>
      </c>
      <c r="E36" s="110">
        <v>11.676923076923078</v>
      </c>
      <c r="F36" s="110">
        <v>2.2999999999999998</v>
      </c>
      <c r="G36" s="58">
        <f>SUM(E36:F36)</f>
        <v>13.976923076923079</v>
      </c>
      <c r="H36" s="58">
        <f>D36*G36</f>
        <v>27.953846153846158</v>
      </c>
    </row>
    <row r="37" spans="1:8">
      <c r="A37" s="41"/>
      <c r="B37" s="1" t="s">
        <v>147</v>
      </c>
      <c r="E37" s="48"/>
      <c r="F37" s="48"/>
    </row>
    <row r="38" spans="1:8" ht="15">
      <c r="A38" s="41"/>
      <c r="B38" s="1" t="s">
        <v>148</v>
      </c>
      <c r="C38" s="43" t="s">
        <v>20</v>
      </c>
      <c r="D38" s="143">
        <v>1</v>
      </c>
      <c r="E38" s="110">
        <v>10.273846153846154</v>
      </c>
      <c r="F38" s="110">
        <v>2.2999999999999998</v>
      </c>
      <c r="G38" s="58">
        <f>SUM(E38:F38)</f>
        <v>12.573846153846155</v>
      </c>
      <c r="H38" s="58">
        <f>D38*G38</f>
        <v>12.573846153846155</v>
      </c>
    </row>
    <row r="39" spans="1:8" ht="15">
      <c r="A39" s="49" t="s">
        <v>149</v>
      </c>
      <c r="B39" s="1" t="s">
        <v>150</v>
      </c>
      <c r="C39" s="43"/>
      <c r="D39" s="143"/>
      <c r="E39" s="48"/>
      <c r="F39" s="48"/>
    </row>
    <row r="40" spans="1:8" ht="15">
      <c r="A40" s="41"/>
      <c r="B40" s="1" t="s">
        <v>151</v>
      </c>
      <c r="C40" s="43" t="s">
        <v>20</v>
      </c>
      <c r="D40" s="143">
        <v>3</v>
      </c>
      <c r="E40" s="110">
        <v>58.46769230769231</v>
      </c>
      <c r="F40" s="110">
        <v>6.9</v>
      </c>
      <c r="G40" s="58">
        <f>SUM(E40:F40)</f>
        <v>65.367692307692309</v>
      </c>
      <c r="H40" s="58">
        <f>D40*G40</f>
        <v>196.10307692307691</v>
      </c>
    </row>
    <row r="41" spans="1:8" ht="15">
      <c r="A41" s="41"/>
      <c r="B41" s="1" t="s">
        <v>152</v>
      </c>
      <c r="C41" s="43" t="s">
        <v>20</v>
      </c>
      <c r="D41" s="143">
        <v>1</v>
      </c>
      <c r="E41" s="110">
        <v>95.113846153846154</v>
      </c>
      <c r="F41" s="110">
        <v>6.9</v>
      </c>
      <c r="G41" s="58">
        <f>SUM(E41:F41)</f>
        <v>102.01384615384616</v>
      </c>
      <c r="H41" s="58">
        <f>D41*G41</f>
        <v>102.01384615384616</v>
      </c>
    </row>
    <row r="42" spans="1:8" ht="15">
      <c r="A42" s="49" t="s">
        <v>153</v>
      </c>
      <c r="B42" s="1" t="s">
        <v>154</v>
      </c>
      <c r="C42" s="43" t="s">
        <v>20</v>
      </c>
      <c r="D42" s="143">
        <v>2</v>
      </c>
      <c r="E42" s="110">
        <v>34.347692307692306</v>
      </c>
      <c r="F42" s="110">
        <v>2.2999999999999998</v>
      </c>
      <c r="G42" s="58">
        <f>SUM(E42:F42)</f>
        <v>36.647692307692303</v>
      </c>
      <c r="H42" s="58">
        <f>D42*G42</f>
        <v>73.295384615384606</v>
      </c>
    </row>
    <row r="43" spans="1:8" ht="15">
      <c r="B43" s="1" t="s">
        <v>155</v>
      </c>
      <c r="C43" s="43" t="s">
        <v>20</v>
      </c>
      <c r="D43" s="143">
        <v>2</v>
      </c>
      <c r="E43" s="110">
        <v>11.547692307692309</v>
      </c>
      <c r="F43" s="110">
        <v>2.2999999999999998</v>
      </c>
      <c r="G43" s="58">
        <f>SUM(E43:F43)</f>
        <v>13.847692307692309</v>
      </c>
      <c r="H43" s="58">
        <f>D43*G43</f>
        <v>27.695384615384619</v>
      </c>
    </row>
    <row r="44" spans="1:8" ht="15">
      <c r="A44" s="43"/>
      <c r="B44" s="1"/>
      <c r="C44" s="43"/>
      <c r="D44" s="143"/>
      <c r="E44" s="48"/>
      <c r="F44" s="48"/>
    </row>
    <row r="45" spans="1:8" ht="15">
      <c r="A45" s="43"/>
      <c r="B45" s="1" t="s">
        <v>156</v>
      </c>
      <c r="C45" s="43" t="s">
        <v>10</v>
      </c>
      <c r="D45" s="143">
        <v>1</v>
      </c>
      <c r="E45" s="110"/>
      <c r="F45" s="110">
        <v>50</v>
      </c>
      <c r="G45" s="58">
        <f>SUM(E45:F45)</f>
        <v>50</v>
      </c>
      <c r="H45" s="58">
        <f>D45*G45</f>
        <v>50</v>
      </c>
    </row>
    <row r="46" spans="1:8" ht="15.75">
      <c r="A46" s="43"/>
      <c r="B46" s="42" t="s">
        <v>157</v>
      </c>
      <c r="C46" s="43"/>
      <c r="D46" s="143"/>
      <c r="E46" s="48"/>
      <c r="F46" s="48"/>
    </row>
    <row r="47" spans="1:8" ht="15.75">
      <c r="A47" s="43"/>
      <c r="B47" s="42"/>
      <c r="C47" s="43"/>
      <c r="D47" s="143"/>
      <c r="E47" s="48"/>
      <c r="F47" s="48"/>
    </row>
    <row r="48" spans="1:8">
      <c r="A48" s="43"/>
      <c r="B48" s="1" t="s">
        <v>117</v>
      </c>
      <c r="E48" s="48"/>
      <c r="F48" s="48"/>
    </row>
    <row r="49" spans="1:8">
      <c r="A49" s="41"/>
      <c r="B49" s="1" t="s">
        <v>118</v>
      </c>
      <c r="E49" s="47"/>
    </row>
    <row r="50" spans="1:8">
      <c r="A50" s="41"/>
      <c r="B50" s="1" t="s">
        <v>158</v>
      </c>
      <c r="C50" s="41"/>
      <c r="D50" s="41"/>
      <c r="E50" s="47"/>
    </row>
    <row r="51" spans="1:8">
      <c r="A51" s="41"/>
      <c r="B51" s="1" t="s">
        <v>120</v>
      </c>
      <c r="C51" s="41"/>
      <c r="D51" s="41"/>
    </row>
    <row r="52" spans="1:8" ht="15">
      <c r="A52" s="41"/>
      <c r="B52" s="1" t="s">
        <v>121</v>
      </c>
      <c r="C52" s="41"/>
      <c r="D52" s="142"/>
    </row>
    <row r="53" spans="1:8">
      <c r="A53" s="41"/>
      <c r="B53" s="1" t="s">
        <v>122</v>
      </c>
      <c r="C53" s="41"/>
      <c r="D53" s="41"/>
    </row>
    <row r="54" spans="1:8" ht="15">
      <c r="A54" s="41"/>
      <c r="B54" s="1" t="s">
        <v>123</v>
      </c>
      <c r="C54" s="41"/>
      <c r="D54" s="142"/>
    </row>
    <row r="55" spans="1:8">
      <c r="A55" s="41"/>
      <c r="B55" s="1" t="s">
        <v>124</v>
      </c>
      <c r="C55" s="41"/>
      <c r="D55" s="41"/>
      <c r="E55" s="47"/>
    </row>
    <row r="56" spans="1:8" ht="15">
      <c r="A56" s="41"/>
      <c r="B56" s="1" t="s">
        <v>125</v>
      </c>
      <c r="C56" s="41"/>
      <c r="D56" s="142"/>
    </row>
    <row r="57" spans="1:8" ht="15">
      <c r="A57" s="41"/>
      <c r="B57" s="1" t="s">
        <v>126</v>
      </c>
      <c r="C57" s="41"/>
      <c r="D57" s="142"/>
      <c r="E57" s="47"/>
    </row>
    <row r="58" spans="1:8" ht="15">
      <c r="A58" s="41"/>
      <c r="B58" s="1" t="s">
        <v>127</v>
      </c>
      <c r="C58" s="41"/>
      <c r="D58" s="142"/>
    </row>
    <row r="59" spans="1:8" ht="15">
      <c r="A59" s="41"/>
      <c r="B59" s="1" t="s">
        <v>128</v>
      </c>
      <c r="C59" s="41"/>
      <c r="D59" s="142"/>
      <c r="E59" s="47"/>
    </row>
    <row r="60" spans="1:8">
      <c r="A60" s="41"/>
      <c r="B60" s="1" t="s">
        <v>130</v>
      </c>
      <c r="C60" s="41"/>
      <c r="D60" s="41"/>
      <c r="E60" s="47"/>
    </row>
    <row r="61" spans="1:8">
      <c r="A61" s="49" t="s">
        <v>159</v>
      </c>
      <c r="B61" s="1" t="s">
        <v>160</v>
      </c>
      <c r="C61" s="41"/>
      <c r="D61" s="41"/>
      <c r="E61" s="47"/>
    </row>
    <row r="62" spans="1:8" ht="15">
      <c r="A62" s="41"/>
      <c r="B62" s="1" t="s">
        <v>161</v>
      </c>
      <c r="C62" s="43" t="s">
        <v>33</v>
      </c>
      <c r="D62" s="143">
        <v>12</v>
      </c>
      <c r="E62" s="110">
        <v>4.5876923076923077</v>
      </c>
      <c r="F62" s="110">
        <v>3.22</v>
      </c>
      <c r="G62" s="58">
        <f>SUM(E62:F62)</f>
        <v>7.8076923076923084</v>
      </c>
      <c r="H62" s="58">
        <f>D62*G62</f>
        <v>93.692307692307708</v>
      </c>
    </row>
    <row r="63" spans="1:8" ht="15">
      <c r="A63" s="41"/>
      <c r="B63" s="1" t="s">
        <v>162</v>
      </c>
      <c r="C63" s="43" t="s">
        <v>33</v>
      </c>
      <c r="D63" s="143">
        <v>18</v>
      </c>
      <c r="E63" s="110">
        <v>4.5876923076923077</v>
      </c>
      <c r="F63" s="110">
        <v>3.22</v>
      </c>
      <c r="G63" s="58">
        <f>SUM(E63:F63)</f>
        <v>7.8076923076923084</v>
      </c>
      <c r="H63" s="58">
        <f>D63*G63</f>
        <v>140.53846153846155</v>
      </c>
    </row>
    <row r="64" spans="1:8" ht="15">
      <c r="A64" s="41"/>
      <c r="B64" s="1" t="s">
        <v>163</v>
      </c>
      <c r="C64" s="43" t="s">
        <v>33</v>
      </c>
      <c r="D64" s="143">
        <v>18</v>
      </c>
      <c r="E64" s="110">
        <v>4.5876923076923077</v>
      </c>
      <c r="F64" s="110">
        <v>3.22</v>
      </c>
      <c r="G64" s="58">
        <f>SUM(E64:F64)</f>
        <v>7.8076923076923084</v>
      </c>
      <c r="H64" s="58">
        <f>D64*G64</f>
        <v>140.53846153846155</v>
      </c>
    </row>
    <row r="65" spans="1:8" ht="15">
      <c r="A65" s="41"/>
      <c r="B65" s="1" t="s">
        <v>164</v>
      </c>
      <c r="C65" s="43" t="s">
        <v>33</v>
      </c>
      <c r="D65" s="143">
        <v>34</v>
      </c>
      <c r="E65" s="110">
        <v>7.7723076923076917</v>
      </c>
      <c r="F65" s="110">
        <v>5.52</v>
      </c>
      <c r="G65" s="58">
        <f>SUM(E65:F65)</f>
        <v>13.292307692307691</v>
      </c>
      <c r="H65" s="58">
        <f>D65*G65</f>
        <v>451.93846153846152</v>
      </c>
    </row>
    <row r="66" spans="1:8" ht="15">
      <c r="A66" s="41"/>
      <c r="B66" s="1" t="s">
        <v>165</v>
      </c>
      <c r="C66" s="43" t="s">
        <v>33</v>
      </c>
      <c r="D66" s="143">
        <v>42</v>
      </c>
      <c r="E66" s="110">
        <v>13.08</v>
      </c>
      <c r="F66" s="110">
        <v>5.52</v>
      </c>
      <c r="G66" s="58">
        <f>SUM(E66:F66)</f>
        <v>18.600000000000001</v>
      </c>
      <c r="H66" s="58">
        <f>D66*G66</f>
        <v>781.2</v>
      </c>
    </row>
    <row r="67" spans="1:8" ht="15">
      <c r="A67" s="49" t="s">
        <v>166</v>
      </c>
      <c r="B67" s="1" t="s">
        <v>167</v>
      </c>
      <c r="C67" s="43"/>
      <c r="D67" s="143"/>
      <c r="E67" s="48"/>
      <c r="F67" s="48"/>
    </row>
    <row r="68" spans="1:8" ht="15">
      <c r="A68" s="41"/>
      <c r="B68" s="1" t="s">
        <v>168</v>
      </c>
      <c r="C68" s="43" t="s">
        <v>20</v>
      </c>
      <c r="D68" s="143">
        <v>5</v>
      </c>
      <c r="E68" s="110">
        <v>7.1353846153846154</v>
      </c>
      <c r="F68" s="110">
        <v>2.2999999999999998</v>
      </c>
      <c r="G68" s="58">
        <f>SUM(E68:F68)</f>
        <v>9.4353846153846153</v>
      </c>
      <c r="H68" s="58">
        <f>D68*G68</f>
        <v>47.176923076923075</v>
      </c>
    </row>
    <row r="69" spans="1:8" ht="15">
      <c r="A69" s="41"/>
      <c r="B69" s="1" t="s">
        <v>169</v>
      </c>
      <c r="C69" s="43" t="s">
        <v>20</v>
      </c>
      <c r="D69" s="143">
        <v>2</v>
      </c>
      <c r="E69" s="110">
        <v>7.1353846153846154</v>
      </c>
      <c r="F69" s="110">
        <v>2.2999999999999998</v>
      </c>
      <c r="G69" s="58">
        <f>SUM(E69:F69)</f>
        <v>9.4353846153846153</v>
      </c>
      <c r="H69" s="58">
        <f>D69*G69</f>
        <v>18.870769230769231</v>
      </c>
    </row>
    <row r="70" spans="1:8" ht="15">
      <c r="A70" s="41"/>
      <c r="B70" s="1" t="s">
        <v>170</v>
      </c>
      <c r="C70" s="43" t="s">
        <v>20</v>
      </c>
      <c r="D70" s="143">
        <v>3</v>
      </c>
      <c r="E70" s="110">
        <v>12.018461538461539</v>
      </c>
      <c r="F70" s="110">
        <v>2.2999999999999998</v>
      </c>
      <c r="G70" s="58">
        <f>SUM(E70:F70)</f>
        <v>14.318461538461538</v>
      </c>
      <c r="H70" s="58">
        <f>D70*G70</f>
        <v>42.955384615384617</v>
      </c>
    </row>
    <row r="71" spans="1:8" ht="15">
      <c r="A71" s="41"/>
      <c r="B71" s="1" t="s">
        <v>171</v>
      </c>
      <c r="C71" s="43" t="s">
        <v>20</v>
      </c>
      <c r="D71" s="143">
        <v>7</v>
      </c>
      <c r="E71" s="110">
        <v>12.018461538461539</v>
      </c>
      <c r="F71" s="110">
        <v>2.2999999999999998</v>
      </c>
      <c r="G71" s="58">
        <f>SUM(E71:F71)</f>
        <v>14.318461538461538</v>
      </c>
      <c r="H71" s="58">
        <f>D71*G71</f>
        <v>100.22923076923077</v>
      </c>
    </row>
    <row r="72" spans="1:8" ht="15">
      <c r="A72" s="49" t="s">
        <v>172</v>
      </c>
      <c r="B72" s="1" t="s">
        <v>173</v>
      </c>
      <c r="C72" s="43"/>
      <c r="D72" s="143"/>
      <c r="E72" s="48"/>
      <c r="F72" s="48"/>
    </row>
    <row r="73" spans="1:8" ht="15">
      <c r="A73" s="43"/>
      <c r="B73" s="1" t="s">
        <v>174</v>
      </c>
      <c r="C73" s="43" t="s">
        <v>20</v>
      </c>
      <c r="D73" s="143">
        <v>2</v>
      </c>
      <c r="E73" s="110">
        <v>11.547692307692309</v>
      </c>
      <c r="F73" s="110">
        <v>2.2999999999999998</v>
      </c>
      <c r="G73" s="58">
        <f>SUM(E73:F73)</f>
        <v>13.847692307692309</v>
      </c>
      <c r="H73" s="58">
        <f>D73*G73</f>
        <v>27.695384615384619</v>
      </c>
    </row>
    <row r="74" spans="1:8" ht="15">
      <c r="A74" s="41"/>
      <c r="B74" s="1" t="s">
        <v>175</v>
      </c>
      <c r="C74" s="43" t="s">
        <v>20</v>
      </c>
      <c r="D74" s="143">
        <v>4</v>
      </c>
      <c r="E74" s="110">
        <v>17.196923076923078</v>
      </c>
      <c r="F74" s="110">
        <v>2.2999999999999998</v>
      </c>
      <c r="G74" s="58">
        <f>SUM(E74:F74)</f>
        <v>19.496923076923078</v>
      </c>
      <c r="H74" s="58">
        <f>D74*G74</f>
        <v>77.987692307692313</v>
      </c>
    </row>
    <row r="75" spans="1:8" ht="15">
      <c r="A75" s="41"/>
      <c r="B75" s="1" t="s">
        <v>176</v>
      </c>
      <c r="C75" s="43" t="s">
        <v>20</v>
      </c>
      <c r="D75" s="143">
        <v>2</v>
      </c>
      <c r="E75" s="110">
        <v>17.196923076923078</v>
      </c>
      <c r="F75" s="110">
        <v>2.2999999999999998</v>
      </c>
      <c r="G75" s="58">
        <f>SUM(E75:F75)</f>
        <v>19.496923076923078</v>
      </c>
      <c r="H75" s="58">
        <f>D75*G75</f>
        <v>38.993846153846157</v>
      </c>
    </row>
    <row r="76" spans="1:8" ht="15">
      <c r="A76" s="41"/>
      <c r="B76" s="1" t="s">
        <v>177</v>
      </c>
      <c r="C76" s="43" t="s">
        <v>20</v>
      </c>
      <c r="D76" s="143">
        <v>2</v>
      </c>
      <c r="E76" s="110">
        <v>34.347692307692306</v>
      </c>
      <c r="F76" s="110">
        <v>2.2999999999999998</v>
      </c>
      <c r="G76" s="58">
        <f>SUM(E76:F76)</f>
        <v>36.647692307692303</v>
      </c>
      <c r="H76" s="58">
        <f>D76*G76</f>
        <v>73.295384615384606</v>
      </c>
    </row>
    <row r="77" spans="1:8" ht="15">
      <c r="A77" s="49" t="s">
        <v>178</v>
      </c>
      <c r="B77" s="1" t="s">
        <v>179</v>
      </c>
      <c r="C77" s="43"/>
      <c r="D77" s="143"/>
      <c r="E77" s="48"/>
      <c r="F77" s="48"/>
    </row>
    <row r="78" spans="1:8" ht="15">
      <c r="A78" s="43"/>
      <c r="B78" s="1" t="s">
        <v>180</v>
      </c>
      <c r="C78" s="43" t="s">
        <v>20</v>
      </c>
      <c r="D78" s="143">
        <v>2</v>
      </c>
      <c r="E78" s="110">
        <v>7.6430769230769222</v>
      </c>
      <c r="F78" s="110">
        <v>2.2999999999999998</v>
      </c>
      <c r="G78" s="58">
        <f>SUM(E78:F78)</f>
        <v>9.9430769230769229</v>
      </c>
      <c r="H78" s="58">
        <f>D78*G78</f>
        <v>19.886153846153846</v>
      </c>
    </row>
    <row r="79" spans="1:8" ht="15">
      <c r="A79" s="41"/>
      <c r="B79" s="1" t="s">
        <v>181</v>
      </c>
      <c r="C79" s="43" t="s">
        <v>20</v>
      </c>
      <c r="D79" s="143">
        <v>4</v>
      </c>
      <c r="E79" s="110">
        <v>8.5753846153846141</v>
      </c>
      <c r="F79" s="110">
        <v>2.2999999999999998</v>
      </c>
      <c r="G79" s="58">
        <f>SUM(E79:F79)</f>
        <v>10.875384615384615</v>
      </c>
      <c r="H79" s="58">
        <f>D79*G79</f>
        <v>43.501538461538459</v>
      </c>
    </row>
    <row r="80" spans="1:8" ht="15">
      <c r="A80" s="41"/>
      <c r="B80" s="1" t="s">
        <v>182</v>
      </c>
      <c r="C80" s="43" t="s">
        <v>20</v>
      </c>
      <c r="D80" s="143">
        <v>2</v>
      </c>
      <c r="E80" s="110">
        <v>8.5753846153846141</v>
      </c>
      <c r="F80" s="110">
        <v>2.2999999999999998</v>
      </c>
      <c r="G80" s="58">
        <f>SUM(E80:F80)</f>
        <v>10.875384615384615</v>
      </c>
      <c r="H80" s="58">
        <f>D80*G80</f>
        <v>21.75076923076923</v>
      </c>
    </row>
    <row r="81" spans="1:8" ht="15">
      <c r="A81" s="41"/>
      <c r="B81" s="1" t="s">
        <v>183</v>
      </c>
      <c r="C81" s="43" t="s">
        <v>20</v>
      </c>
      <c r="D81" s="143">
        <v>2</v>
      </c>
      <c r="E81" s="110">
        <v>11.547692307692309</v>
      </c>
      <c r="F81" s="110">
        <v>2.2999999999999998</v>
      </c>
      <c r="G81" s="58">
        <f>SUM(E81:F81)</f>
        <v>13.847692307692309</v>
      </c>
      <c r="H81" s="58">
        <f>D81*G81</f>
        <v>27.695384615384619</v>
      </c>
    </row>
    <row r="82" spans="1:8" ht="15">
      <c r="A82" s="49" t="s">
        <v>184</v>
      </c>
      <c r="B82" s="1" t="s">
        <v>185</v>
      </c>
      <c r="C82" s="43"/>
      <c r="D82" s="143"/>
      <c r="E82" s="48"/>
      <c r="F82" s="48"/>
    </row>
    <row r="83" spans="1:8" ht="15">
      <c r="A83" s="43"/>
      <c r="B83" s="1" t="s">
        <v>186</v>
      </c>
      <c r="C83" s="43" t="s">
        <v>20</v>
      </c>
      <c r="D83" s="143">
        <v>1</v>
      </c>
      <c r="E83" s="110">
        <v>32.483076923076922</v>
      </c>
      <c r="F83" s="110">
        <v>2.2999999999999998</v>
      </c>
      <c r="G83" s="58">
        <f>SUM(E83:F83)</f>
        <v>34.783076923076919</v>
      </c>
      <c r="H83" s="58">
        <f>D83*G83</f>
        <v>34.783076923076919</v>
      </c>
    </row>
    <row r="84" spans="1:8" ht="15">
      <c r="A84" s="41"/>
      <c r="B84" s="1" t="s">
        <v>187</v>
      </c>
      <c r="C84" s="43" t="s">
        <v>20</v>
      </c>
      <c r="D84" s="143">
        <v>3</v>
      </c>
      <c r="E84" s="110">
        <v>24.286153846153844</v>
      </c>
      <c r="F84" s="110">
        <v>2.2999999999999998</v>
      </c>
      <c r="G84" s="58">
        <f>SUM(E84:F84)</f>
        <v>26.586153846153845</v>
      </c>
      <c r="H84" s="58">
        <f>D84*G84</f>
        <v>79.758461538461532</v>
      </c>
    </row>
    <row r="85" spans="1:8" ht="15">
      <c r="A85" s="49" t="s">
        <v>188</v>
      </c>
      <c r="B85" s="1" t="s">
        <v>156</v>
      </c>
      <c r="C85" s="43" t="s">
        <v>10</v>
      </c>
      <c r="D85" s="143">
        <v>1</v>
      </c>
      <c r="E85" s="110"/>
      <c r="F85" s="110">
        <v>100</v>
      </c>
      <c r="G85" s="58">
        <f>SUM(E85:F85)</f>
        <v>100</v>
      </c>
      <c r="H85" s="58">
        <f>D85*G85</f>
        <v>100</v>
      </c>
    </row>
    <row r="86" spans="1:8" ht="15">
      <c r="A86" s="49"/>
      <c r="B86" s="1"/>
      <c r="C86" s="43"/>
      <c r="D86" s="143"/>
      <c r="E86" s="47"/>
    </row>
    <row r="87" spans="1:8">
      <c r="A87" s="43"/>
      <c r="B87" s="1" t="s">
        <v>189</v>
      </c>
      <c r="C87" s="41"/>
      <c r="D87" s="41"/>
      <c r="E87" s="47"/>
    </row>
    <row r="88" spans="1:8">
      <c r="A88" s="41"/>
      <c r="B88" s="1" t="s">
        <v>190</v>
      </c>
      <c r="C88" s="41"/>
      <c r="D88" s="41"/>
      <c r="E88" s="48"/>
      <c r="F88" s="48"/>
    </row>
    <row r="89" spans="1:8">
      <c r="A89" s="41"/>
      <c r="B89" s="1" t="s">
        <v>191</v>
      </c>
      <c r="C89" s="41"/>
      <c r="D89" s="41"/>
      <c r="E89" s="47"/>
    </row>
    <row r="90" spans="1:8">
      <c r="A90" s="41"/>
      <c r="B90" s="1" t="s">
        <v>192</v>
      </c>
      <c r="C90" s="41"/>
      <c r="D90" s="41"/>
    </row>
    <row r="91" spans="1:8">
      <c r="A91" s="41"/>
      <c r="B91" s="1" t="s">
        <v>193</v>
      </c>
      <c r="C91" s="41"/>
      <c r="D91" s="41"/>
    </row>
    <row r="92" spans="1:8">
      <c r="A92" s="41"/>
      <c r="B92" s="1" t="s">
        <v>194</v>
      </c>
      <c r="C92" s="41"/>
      <c r="D92" s="41"/>
    </row>
    <row r="93" spans="1:8">
      <c r="A93" s="41"/>
      <c r="B93" s="1" t="s">
        <v>195</v>
      </c>
      <c r="C93" s="41"/>
      <c r="D93" s="41"/>
    </row>
    <row r="94" spans="1:8">
      <c r="A94" s="41"/>
      <c r="B94" s="1"/>
      <c r="C94" s="41"/>
      <c r="D94" s="41"/>
    </row>
    <row r="95" spans="1:8">
      <c r="A95" s="49" t="s">
        <v>196</v>
      </c>
      <c r="B95" s="33" t="s">
        <v>130</v>
      </c>
      <c r="C95" s="41"/>
      <c r="D95" s="41"/>
    </row>
    <row r="96" spans="1:8">
      <c r="A96" s="50"/>
      <c r="B96" s="33" t="s">
        <v>197</v>
      </c>
      <c r="C96" s="41"/>
      <c r="D96" s="41"/>
    </row>
    <row r="97" spans="1:8">
      <c r="A97" s="41"/>
      <c r="B97" s="1" t="s">
        <v>198</v>
      </c>
      <c r="C97" s="41" t="s">
        <v>20</v>
      </c>
      <c r="D97" s="41">
        <v>10</v>
      </c>
      <c r="E97" s="110"/>
      <c r="F97" s="110">
        <v>2.35</v>
      </c>
      <c r="G97" s="58">
        <f>SUM(E97:F97)</f>
        <v>2.35</v>
      </c>
      <c r="H97" s="58">
        <f>D97*G97</f>
        <v>23.5</v>
      </c>
    </row>
    <row r="98" spans="1:8">
      <c r="A98" s="41"/>
      <c r="B98" s="1" t="s">
        <v>199</v>
      </c>
      <c r="C98" s="41" t="s">
        <v>20</v>
      </c>
      <c r="D98" s="41">
        <v>6</v>
      </c>
      <c r="E98" s="110"/>
      <c r="F98" s="110">
        <v>2.99</v>
      </c>
      <c r="G98" s="58">
        <f>SUM(E98:F98)</f>
        <v>2.99</v>
      </c>
      <c r="H98" s="58">
        <f>D98*G98</f>
        <v>17.940000000000001</v>
      </c>
    </row>
    <row r="99" spans="1:8">
      <c r="A99" s="41"/>
      <c r="B99" s="1" t="s">
        <v>200</v>
      </c>
      <c r="C99" s="41" t="s">
        <v>20</v>
      </c>
      <c r="D99" s="41">
        <v>4</v>
      </c>
      <c r="E99" s="110"/>
      <c r="F99" s="110">
        <v>3.73</v>
      </c>
      <c r="G99" s="58">
        <f>SUM(E99:F99)</f>
        <v>3.73</v>
      </c>
      <c r="H99" s="58">
        <f>D99*G99</f>
        <v>14.92</v>
      </c>
    </row>
    <row r="100" spans="1:8">
      <c r="A100" s="41"/>
      <c r="B100" s="1"/>
      <c r="C100" s="41"/>
      <c r="D100" s="41"/>
    </row>
    <row r="101" spans="1:8">
      <c r="A101" s="41"/>
      <c r="B101" s="1"/>
      <c r="C101" s="41"/>
      <c r="D101" s="41"/>
    </row>
    <row r="102" spans="1:8">
      <c r="A102" s="41"/>
      <c r="B102" s="1"/>
      <c r="C102" s="41"/>
      <c r="D102" s="41"/>
    </row>
    <row r="103" spans="1:8">
      <c r="A103" s="41"/>
      <c r="B103" s="1"/>
      <c r="C103" s="41"/>
      <c r="D103" s="41"/>
    </row>
    <row r="104" spans="1:8">
      <c r="A104" s="49" t="s">
        <v>201</v>
      </c>
      <c r="B104" s="1" t="s">
        <v>202</v>
      </c>
      <c r="C104" s="41"/>
      <c r="D104" s="41"/>
      <c r="E104" s="48"/>
      <c r="F104" s="48"/>
    </row>
    <row r="105" spans="1:8" ht="15">
      <c r="A105" s="41"/>
      <c r="B105" s="1" t="s">
        <v>203</v>
      </c>
      <c r="C105" s="43" t="s">
        <v>20</v>
      </c>
      <c r="D105" s="143">
        <v>6</v>
      </c>
      <c r="E105" s="110">
        <v>13.504615384615384</v>
      </c>
      <c r="F105" s="110">
        <v>2.76</v>
      </c>
      <c r="G105" s="58">
        <f>SUM(E105:F105)</f>
        <v>16.264615384615382</v>
      </c>
      <c r="H105" s="58">
        <f>D105*G105</f>
        <v>97.587692307692294</v>
      </c>
    </row>
    <row r="106" spans="1:8" ht="15">
      <c r="A106" s="41"/>
      <c r="B106" s="1" t="s">
        <v>204</v>
      </c>
      <c r="C106" s="43" t="s">
        <v>20</v>
      </c>
      <c r="D106" s="143">
        <v>3</v>
      </c>
      <c r="E106" s="110">
        <v>13.504615384615384</v>
      </c>
      <c r="F106" s="110">
        <v>2.76</v>
      </c>
      <c r="G106" s="58">
        <f>SUM(E106:F106)</f>
        <v>16.264615384615382</v>
      </c>
      <c r="H106" s="58">
        <f>D106*G106</f>
        <v>48.793846153846147</v>
      </c>
    </row>
    <row r="107" spans="1:8" ht="15">
      <c r="A107" s="41"/>
      <c r="B107" s="1" t="s">
        <v>205</v>
      </c>
      <c r="C107" s="43" t="s">
        <v>20</v>
      </c>
      <c r="D107" s="143">
        <v>5</v>
      </c>
      <c r="E107" s="110">
        <v>13.504615384615384</v>
      </c>
      <c r="F107" s="110">
        <v>2.76</v>
      </c>
      <c r="G107" s="58">
        <f>SUM(E107:F107)</f>
        <v>16.264615384615382</v>
      </c>
      <c r="H107" s="58">
        <f>D107*G107</f>
        <v>81.323076923076911</v>
      </c>
    </row>
    <row r="108" spans="1:8">
      <c r="A108" s="41"/>
      <c r="B108" s="1" t="s">
        <v>206</v>
      </c>
      <c r="C108" s="41" t="s">
        <v>20</v>
      </c>
      <c r="D108" s="41">
        <v>1</v>
      </c>
      <c r="E108" s="110">
        <v>52.015384615384619</v>
      </c>
      <c r="F108" s="110">
        <v>2.76</v>
      </c>
      <c r="G108" s="58">
        <f>SUM(E108:F108)</f>
        <v>54.775384615384617</v>
      </c>
      <c r="H108" s="58">
        <f>D108*G108</f>
        <v>54.775384615384617</v>
      </c>
    </row>
    <row r="109" spans="1:8">
      <c r="A109" s="49" t="s">
        <v>207</v>
      </c>
      <c r="B109" s="1" t="s">
        <v>208</v>
      </c>
      <c r="C109" s="41"/>
      <c r="D109" s="41"/>
      <c r="E109" s="48"/>
      <c r="F109" s="48"/>
    </row>
    <row r="110" spans="1:8">
      <c r="A110" s="41"/>
      <c r="B110" s="1" t="s">
        <v>209</v>
      </c>
      <c r="C110" s="41" t="s">
        <v>33</v>
      </c>
      <c r="D110" s="41">
        <v>6</v>
      </c>
      <c r="E110" s="110"/>
      <c r="F110" s="110">
        <v>7.16</v>
      </c>
      <c r="G110" s="58">
        <f>SUM(E110:F110)</f>
        <v>7.16</v>
      </c>
      <c r="H110" s="58">
        <f>D110*G110</f>
        <v>42.96</v>
      </c>
    </row>
    <row r="111" spans="1:8">
      <c r="A111" s="41"/>
      <c r="B111" s="1" t="s">
        <v>210</v>
      </c>
      <c r="C111" s="41" t="s">
        <v>33</v>
      </c>
      <c r="D111" s="41">
        <v>14</v>
      </c>
      <c r="E111" s="110"/>
      <c r="F111" s="110">
        <v>9.1999999999999993</v>
      </c>
      <c r="G111" s="58">
        <f>SUM(E111:F111)</f>
        <v>9.1999999999999993</v>
      </c>
      <c r="H111" s="58">
        <f>D111*G111</f>
        <v>128.79999999999998</v>
      </c>
    </row>
    <row r="112" spans="1:8">
      <c r="A112" s="49" t="s">
        <v>211</v>
      </c>
      <c r="B112" s="1" t="s">
        <v>212</v>
      </c>
      <c r="C112" s="41" t="s">
        <v>20</v>
      </c>
      <c r="D112" s="41">
        <v>2</v>
      </c>
      <c r="E112" s="110">
        <v>6.5353846153846158</v>
      </c>
      <c r="F112" s="110">
        <v>2.2999999999999998</v>
      </c>
      <c r="G112" s="58">
        <f>SUM(E112:F112)</f>
        <v>8.8353846153846156</v>
      </c>
      <c r="H112" s="58">
        <f>D112*G112</f>
        <v>17.670769230769231</v>
      </c>
    </row>
    <row r="113" spans="1:8">
      <c r="A113" s="49" t="s">
        <v>213</v>
      </c>
      <c r="B113" s="1" t="s">
        <v>214</v>
      </c>
      <c r="C113" s="41" t="s">
        <v>20</v>
      </c>
      <c r="D113" s="41">
        <v>4</v>
      </c>
      <c r="E113" s="110">
        <v>0.59076923076923071</v>
      </c>
      <c r="F113" s="110">
        <v>2.2999999999999998</v>
      </c>
      <c r="G113" s="58">
        <f>SUM(E113:F113)</f>
        <v>2.8907692307692305</v>
      </c>
      <c r="H113" s="58">
        <f>D113*G113</f>
        <v>11.563076923076922</v>
      </c>
    </row>
    <row r="114" spans="1:8" ht="15">
      <c r="A114" s="49" t="s">
        <v>215</v>
      </c>
      <c r="B114" s="1" t="s">
        <v>156</v>
      </c>
      <c r="C114" s="43" t="s">
        <v>10</v>
      </c>
      <c r="D114" s="143">
        <v>1</v>
      </c>
      <c r="E114" s="110"/>
      <c r="F114" s="110">
        <v>45</v>
      </c>
      <c r="G114" s="58">
        <f>SUM(E114:F114)</f>
        <v>45</v>
      </c>
      <c r="H114" s="58">
        <f>D114*G114</f>
        <v>45</v>
      </c>
    </row>
    <row r="115" spans="1:8" ht="15">
      <c r="A115" s="49"/>
      <c r="B115" s="1"/>
      <c r="C115" s="43"/>
      <c r="D115" s="143"/>
      <c r="E115" s="48"/>
      <c r="F115" s="48"/>
    </row>
    <row r="116" spans="1:8" ht="15.75">
      <c r="A116" s="41"/>
      <c r="B116" s="51" t="s">
        <v>216</v>
      </c>
      <c r="C116" s="41"/>
      <c r="D116" s="41"/>
      <c r="E116" s="48"/>
      <c r="F116" s="48"/>
    </row>
    <row r="117" spans="1:8">
      <c r="A117" s="43"/>
      <c r="B117" s="1" t="s">
        <v>117</v>
      </c>
      <c r="C117" s="41"/>
      <c r="D117" s="41"/>
    </row>
    <row r="118" spans="1:8">
      <c r="A118" s="41"/>
      <c r="B118" s="1" t="s">
        <v>217</v>
      </c>
      <c r="C118" s="41"/>
      <c r="D118" s="41"/>
      <c r="E118" s="48"/>
      <c r="F118" s="48"/>
    </row>
    <row r="119" spans="1:8">
      <c r="A119" s="41"/>
      <c r="B119" s="1" t="s">
        <v>218</v>
      </c>
      <c r="C119" s="41"/>
      <c r="D119" s="41"/>
    </row>
    <row r="120" spans="1:8">
      <c r="A120" s="41"/>
      <c r="B120" s="1" t="s">
        <v>219</v>
      </c>
      <c r="C120" s="41"/>
      <c r="D120" s="41"/>
    </row>
    <row r="121" spans="1:8">
      <c r="A121" s="41"/>
      <c r="B121" s="1" t="s">
        <v>220</v>
      </c>
      <c r="C121" s="41"/>
      <c r="D121" s="41"/>
    </row>
    <row r="122" spans="1:8">
      <c r="A122" s="41"/>
      <c r="B122" s="1" t="s">
        <v>221</v>
      </c>
      <c r="C122" s="41"/>
      <c r="D122" s="41"/>
    </row>
    <row r="123" spans="1:8">
      <c r="A123" s="41"/>
      <c r="B123" s="1" t="s">
        <v>222</v>
      </c>
      <c r="C123" s="41"/>
      <c r="D123" s="41"/>
    </row>
    <row r="124" spans="1:8">
      <c r="A124" s="41"/>
      <c r="B124" s="1" t="s">
        <v>223</v>
      </c>
      <c r="C124" s="41"/>
      <c r="D124" s="41"/>
    </row>
    <row r="125" spans="1:8">
      <c r="A125" s="41"/>
      <c r="B125" s="1" t="s">
        <v>224</v>
      </c>
      <c r="C125" s="41"/>
      <c r="D125" s="41"/>
    </row>
    <row r="126" spans="1:8">
      <c r="A126" s="41"/>
      <c r="B126" s="1" t="s">
        <v>225</v>
      </c>
      <c r="C126" s="41"/>
      <c r="D126" s="41"/>
    </row>
    <row r="127" spans="1:8">
      <c r="A127" s="41"/>
      <c r="B127" s="1" t="s">
        <v>226</v>
      </c>
      <c r="C127" s="41"/>
      <c r="D127" s="41"/>
    </row>
    <row r="128" spans="1:8">
      <c r="A128" s="41"/>
      <c r="B128" s="1" t="s">
        <v>227</v>
      </c>
      <c r="C128" s="41"/>
      <c r="D128" s="41"/>
    </row>
    <row r="129" spans="1:8">
      <c r="A129" s="41"/>
      <c r="B129" s="1" t="s">
        <v>228</v>
      </c>
      <c r="C129" s="41"/>
      <c r="D129" s="41"/>
    </row>
    <row r="130" spans="1:8">
      <c r="A130" s="41"/>
      <c r="B130" s="1" t="s">
        <v>229</v>
      </c>
      <c r="C130" s="41"/>
      <c r="D130" s="41"/>
    </row>
    <row r="131" spans="1:8">
      <c r="A131" s="41"/>
      <c r="B131" s="1" t="s">
        <v>230</v>
      </c>
      <c r="C131" s="41"/>
      <c r="D131" s="41"/>
    </row>
    <row r="132" spans="1:8">
      <c r="A132" s="41"/>
      <c r="B132" s="1" t="s">
        <v>231</v>
      </c>
      <c r="C132" s="41"/>
      <c r="D132" s="41"/>
    </row>
    <row r="133" spans="1:8" ht="15">
      <c r="A133" s="49" t="s">
        <v>232</v>
      </c>
      <c r="B133" s="1" t="s">
        <v>233</v>
      </c>
      <c r="C133" s="41"/>
      <c r="D133" s="142"/>
    </row>
    <row r="134" spans="1:8" ht="15">
      <c r="A134" s="41"/>
      <c r="B134" s="1" t="s">
        <v>234</v>
      </c>
      <c r="C134" s="43" t="s">
        <v>33</v>
      </c>
      <c r="D134" s="143">
        <v>68</v>
      </c>
      <c r="E134" s="110"/>
      <c r="F134" s="110">
        <v>10.9</v>
      </c>
      <c r="G134" s="58">
        <f>SUM(E134:F134)</f>
        <v>10.9</v>
      </c>
      <c r="H134" s="58">
        <f>D134*G134</f>
        <v>741.2</v>
      </c>
    </row>
    <row r="135" spans="1:8" ht="15">
      <c r="A135" s="41"/>
      <c r="B135" s="1" t="s">
        <v>235</v>
      </c>
      <c r="C135" s="43" t="s">
        <v>33</v>
      </c>
      <c r="D135" s="143">
        <v>118</v>
      </c>
      <c r="E135" s="110"/>
      <c r="F135" s="110">
        <v>12.56</v>
      </c>
      <c r="G135" s="58">
        <f>SUM(E135:F135)</f>
        <v>12.56</v>
      </c>
      <c r="H135" s="58">
        <f>D135*G135</f>
        <v>1482.0800000000002</v>
      </c>
    </row>
    <row r="136" spans="1:8" ht="15">
      <c r="A136" s="41"/>
      <c r="B136" s="1" t="s">
        <v>236</v>
      </c>
      <c r="C136" s="43" t="s">
        <v>33</v>
      </c>
      <c r="D136" s="143">
        <v>56</v>
      </c>
      <c r="E136" s="110"/>
      <c r="F136" s="110">
        <v>15.23</v>
      </c>
      <c r="G136" s="58">
        <f>SUM(E136:F136)</f>
        <v>15.23</v>
      </c>
      <c r="H136" s="58">
        <f>D136*G136</f>
        <v>852.88</v>
      </c>
    </row>
    <row r="137" spans="1:8" ht="15">
      <c r="A137" s="41"/>
      <c r="B137" s="1" t="s">
        <v>237</v>
      </c>
      <c r="C137" s="43" t="s">
        <v>33</v>
      </c>
      <c r="D137" s="143">
        <v>48</v>
      </c>
      <c r="E137" s="110"/>
      <c r="F137" s="110">
        <v>21.71</v>
      </c>
      <c r="G137" s="58">
        <f>SUM(E137:F137)</f>
        <v>21.71</v>
      </c>
      <c r="H137" s="58">
        <f>D137*G137</f>
        <v>1042.08</v>
      </c>
    </row>
    <row r="138" spans="1:8" ht="15">
      <c r="A138" s="41"/>
      <c r="B138" s="1"/>
      <c r="C138" s="43"/>
      <c r="D138" s="143"/>
      <c r="E138" s="48"/>
      <c r="F138" s="48"/>
    </row>
    <row r="139" spans="1:8" ht="15">
      <c r="A139" s="49" t="s">
        <v>238</v>
      </c>
      <c r="B139" s="1" t="s">
        <v>239</v>
      </c>
      <c r="C139" s="43" t="s">
        <v>33</v>
      </c>
      <c r="D139" s="143">
        <v>24</v>
      </c>
      <c r="E139" s="110"/>
      <c r="F139" s="110">
        <v>1.47</v>
      </c>
      <c r="G139" s="58">
        <f>SUM(E139:F139)</f>
        <v>1.47</v>
      </c>
      <c r="H139" s="58">
        <f>D139*G139</f>
        <v>35.28</v>
      </c>
    </row>
    <row r="140" spans="1:8" ht="15">
      <c r="A140" s="49" t="s">
        <v>240</v>
      </c>
      <c r="B140" s="1" t="s">
        <v>241</v>
      </c>
      <c r="C140" s="43" t="s">
        <v>33</v>
      </c>
      <c r="D140" s="143">
        <v>256</v>
      </c>
      <c r="E140" s="110"/>
      <c r="F140" s="110">
        <v>3.24</v>
      </c>
      <c r="G140" s="58">
        <f>SUM(E140:F140)</f>
        <v>3.24</v>
      </c>
      <c r="H140" s="58">
        <f>D140*G140</f>
        <v>829.44</v>
      </c>
    </row>
    <row r="141" spans="1:8">
      <c r="A141" s="49" t="s">
        <v>242</v>
      </c>
      <c r="B141" s="52" t="s">
        <v>243</v>
      </c>
      <c r="C141" s="41"/>
      <c r="D141" s="41"/>
      <c r="E141" s="48"/>
      <c r="F141" s="48"/>
    </row>
    <row r="142" spans="1:8">
      <c r="A142" s="41"/>
      <c r="B142" s="52" t="s">
        <v>244</v>
      </c>
      <c r="C142" s="41"/>
      <c r="D142" s="41"/>
      <c r="E142" s="48"/>
      <c r="F142" s="48"/>
    </row>
    <row r="143" spans="1:8">
      <c r="A143" s="41"/>
      <c r="B143" s="52" t="s">
        <v>245</v>
      </c>
      <c r="C143" s="41"/>
      <c r="D143" s="41"/>
      <c r="E143" s="48"/>
      <c r="F143" s="48"/>
    </row>
    <row r="144" spans="1:8">
      <c r="A144" s="41"/>
      <c r="B144" s="52" t="s">
        <v>246</v>
      </c>
      <c r="C144" s="41"/>
      <c r="D144" s="41"/>
    </row>
    <row r="145" spans="1:8">
      <c r="A145" s="41"/>
      <c r="B145" s="52" t="s">
        <v>247</v>
      </c>
      <c r="C145" s="41"/>
      <c r="D145" s="41"/>
    </row>
    <row r="146" spans="1:8">
      <c r="A146" s="41"/>
      <c r="B146" s="52" t="s">
        <v>248</v>
      </c>
      <c r="C146" s="41"/>
      <c r="D146" s="41"/>
    </row>
    <row r="147" spans="1:8">
      <c r="A147" s="41"/>
      <c r="B147" s="52" t="s">
        <v>249</v>
      </c>
      <c r="C147" s="41"/>
      <c r="D147" s="41"/>
    </row>
    <row r="148" spans="1:8" ht="15">
      <c r="A148" s="41"/>
      <c r="B148" s="1" t="s">
        <v>250</v>
      </c>
      <c r="C148" s="43" t="s">
        <v>20</v>
      </c>
      <c r="D148" s="143">
        <v>32</v>
      </c>
      <c r="E148" s="110"/>
      <c r="F148" s="110">
        <v>6.44</v>
      </c>
      <c r="G148" s="58">
        <f>SUM(E148:F148)</f>
        <v>6.44</v>
      </c>
      <c r="H148" s="58">
        <f>D148*G148</f>
        <v>206.08</v>
      </c>
    </row>
    <row r="149" spans="1:8" ht="15">
      <c r="A149" s="41"/>
      <c r="B149" s="1" t="s">
        <v>251</v>
      </c>
      <c r="C149" s="43" t="s">
        <v>20</v>
      </c>
      <c r="D149" s="143">
        <v>8</v>
      </c>
      <c r="E149" s="110"/>
      <c r="F149" s="110">
        <v>6.44</v>
      </c>
      <c r="G149" s="58">
        <f>SUM(E149:F149)</f>
        <v>6.44</v>
      </c>
      <c r="H149" s="58">
        <f>D149*G149</f>
        <v>51.52</v>
      </c>
    </row>
    <row r="150" spans="1:8">
      <c r="A150" s="43"/>
      <c r="B150" s="1" t="s">
        <v>252</v>
      </c>
      <c r="C150" s="41"/>
      <c r="D150" s="41"/>
    </row>
    <row r="151" spans="1:8" ht="15">
      <c r="A151" s="49" t="s">
        <v>253</v>
      </c>
      <c r="B151" s="1" t="s">
        <v>254</v>
      </c>
      <c r="C151" s="41"/>
      <c r="D151" s="142"/>
      <c r="E151" s="48"/>
      <c r="F151" s="48"/>
    </row>
    <row r="152" spans="1:8" ht="15">
      <c r="A152" s="41"/>
      <c r="B152" s="1" t="s">
        <v>255</v>
      </c>
      <c r="C152" s="43" t="s">
        <v>20</v>
      </c>
      <c r="D152" s="143">
        <v>12</v>
      </c>
      <c r="E152" s="110">
        <v>4.8369230769230773</v>
      </c>
      <c r="F152" s="110">
        <v>3.04</v>
      </c>
      <c r="G152" s="58">
        <f>SUM(E152:F152)</f>
        <v>7.8769230769230774</v>
      </c>
      <c r="H152" s="58">
        <f>D152*G152</f>
        <v>94.523076923076928</v>
      </c>
    </row>
    <row r="153" spans="1:8" ht="15">
      <c r="A153" s="41"/>
      <c r="B153" s="1" t="s">
        <v>256</v>
      </c>
      <c r="C153" s="43" t="s">
        <v>20</v>
      </c>
      <c r="D153" s="143">
        <v>16</v>
      </c>
      <c r="E153" s="110">
        <v>7.4769230769230761</v>
      </c>
      <c r="F153" s="110">
        <v>3.27</v>
      </c>
      <c r="G153" s="58">
        <f>SUM(E153:F153)</f>
        <v>10.746923076923077</v>
      </c>
      <c r="H153" s="58">
        <f>D153*G153</f>
        <v>171.95076923076923</v>
      </c>
    </row>
    <row r="154" spans="1:8" ht="15">
      <c r="A154" s="41"/>
      <c r="B154" s="1" t="s">
        <v>257</v>
      </c>
      <c r="C154" s="43" t="s">
        <v>20</v>
      </c>
      <c r="D154" s="143">
        <v>12</v>
      </c>
      <c r="E154" s="110">
        <v>11.593846153846155</v>
      </c>
      <c r="F154" s="110">
        <v>3.77</v>
      </c>
      <c r="G154" s="58">
        <f>SUM(E154:F154)</f>
        <v>15.363846153846154</v>
      </c>
      <c r="H154" s="58">
        <f>D154*G154</f>
        <v>184.36615384615385</v>
      </c>
    </row>
    <row r="155" spans="1:8" ht="15">
      <c r="A155" s="41"/>
      <c r="B155" s="1" t="s">
        <v>258</v>
      </c>
      <c r="C155" s="43" t="s">
        <v>20</v>
      </c>
      <c r="D155" s="143">
        <v>3</v>
      </c>
      <c r="E155" s="110">
        <v>16.689230769230768</v>
      </c>
      <c r="F155" s="110">
        <v>4.37</v>
      </c>
      <c r="G155" s="58">
        <f>SUM(E155:F155)</f>
        <v>21.059230769230769</v>
      </c>
      <c r="H155" s="58">
        <f>D155*G155</f>
        <v>63.177692307692311</v>
      </c>
    </row>
    <row r="156" spans="1:8" ht="15">
      <c r="A156" s="41"/>
      <c r="B156" s="1"/>
      <c r="C156" s="43"/>
      <c r="D156" s="143"/>
      <c r="E156" s="48"/>
      <c r="F156" s="48"/>
    </row>
    <row r="157" spans="1:8">
      <c r="A157" s="49" t="s">
        <v>259</v>
      </c>
      <c r="B157" s="1" t="s">
        <v>260</v>
      </c>
      <c r="C157" s="41"/>
      <c r="D157" s="41"/>
      <c r="E157" s="48"/>
      <c r="F157" s="48"/>
    </row>
    <row r="158" spans="1:8" ht="15">
      <c r="A158" s="41"/>
      <c r="B158" s="1" t="s">
        <v>258</v>
      </c>
      <c r="C158" s="43" t="s">
        <v>20</v>
      </c>
      <c r="D158" s="143">
        <v>2</v>
      </c>
      <c r="E158" s="110">
        <v>21.23076923076923</v>
      </c>
      <c r="F158" s="110">
        <v>5.34</v>
      </c>
      <c r="G158" s="58">
        <f>SUM(E158:F158)</f>
        <v>26.57076923076923</v>
      </c>
      <c r="H158" s="58">
        <f>D158*G158</f>
        <v>53.14153846153846</v>
      </c>
    </row>
    <row r="159" spans="1:8" ht="15">
      <c r="A159" s="41"/>
      <c r="B159" s="1" t="s">
        <v>257</v>
      </c>
      <c r="C159" s="43" t="s">
        <v>20</v>
      </c>
      <c r="D159" s="143">
        <v>4</v>
      </c>
      <c r="E159" s="110">
        <v>15.156923076923078</v>
      </c>
      <c r="F159" s="110">
        <v>3.77</v>
      </c>
      <c r="G159" s="58">
        <f>SUM(E159:F159)</f>
        <v>18.926923076923078</v>
      </c>
      <c r="H159" s="58">
        <f>D159*G159</f>
        <v>75.707692307692312</v>
      </c>
    </row>
    <row r="160" spans="1:8" ht="15">
      <c r="A160" s="41"/>
      <c r="B160" s="1" t="s">
        <v>255</v>
      </c>
      <c r="C160" s="43" t="s">
        <v>20</v>
      </c>
      <c r="D160" s="143">
        <v>2</v>
      </c>
      <c r="E160" s="110">
        <v>8.1969230769230776</v>
      </c>
      <c r="F160" s="110">
        <v>3.04</v>
      </c>
      <c r="G160" s="58">
        <f>SUM(E160:F160)</f>
        <v>11.236923076923077</v>
      </c>
      <c r="H160" s="58">
        <f>D160*G160</f>
        <v>22.473846153846154</v>
      </c>
    </row>
    <row r="161" spans="1:8">
      <c r="A161" s="49" t="s">
        <v>261</v>
      </c>
      <c r="B161" s="1" t="s">
        <v>262</v>
      </c>
      <c r="C161" s="41"/>
      <c r="D161" s="41"/>
      <c r="E161" s="48"/>
      <c r="F161" s="48"/>
    </row>
    <row r="162" spans="1:8" ht="15">
      <c r="A162" s="41"/>
      <c r="B162" s="1" t="s">
        <v>263</v>
      </c>
      <c r="C162" s="43" t="s">
        <v>20</v>
      </c>
      <c r="D162" s="143">
        <v>3</v>
      </c>
      <c r="E162" s="110">
        <v>4.3292307692307697</v>
      </c>
      <c r="F162" s="110">
        <v>3.04</v>
      </c>
      <c r="G162" s="58">
        <f>SUM(E162:F162)</f>
        <v>7.3692307692307697</v>
      </c>
      <c r="H162" s="58">
        <f>D162*G162</f>
        <v>22.107692307692311</v>
      </c>
    </row>
    <row r="163" spans="1:8">
      <c r="A163" s="43"/>
      <c r="B163" s="1"/>
      <c r="C163" s="41"/>
      <c r="D163" s="41"/>
    </row>
    <row r="164" spans="1:8" ht="15">
      <c r="A164" s="41"/>
      <c r="B164" s="1"/>
      <c r="C164" s="43"/>
      <c r="D164" s="143">
        <v>1</v>
      </c>
      <c r="E164" s="110"/>
      <c r="F164" s="110"/>
      <c r="G164" s="58">
        <f>SUM(E164:F164)</f>
        <v>0</v>
      </c>
      <c r="H164" s="58">
        <f>D164*G164</f>
        <v>0</v>
      </c>
    </row>
    <row r="165" spans="1:8" ht="15">
      <c r="A165" s="49" t="s">
        <v>264</v>
      </c>
      <c r="B165" s="1" t="s">
        <v>265</v>
      </c>
      <c r="C165" s="43" t="s">
        <v>266</v>
      </c>
      <c r="D165" s="143">
        <v>1</v>
      </c>
      <c r="E165" s="110">
        <v>184.7076923076923</v>
      </c>
      <c r="F165" s="110">
        <v>8.9700000000000006</v>
      </c>
      <c r="G165" s="58">
        <f>SUM(E165:F165)</f>
        <v>193.6776923076923</v>
      </c>
      <c r="H165" s="58">
        <f>D165*G165</f>
        <v>193.6776923076923</v>
      </c>
    </row>
    <row r="166" spans="1:8" ht="15">
      <c r="A166" s="49" t="s">
        <v>267</v>
      </c>
      <c r="B166" s="1" t="s">
        <v>268</v>
      </c>
      <c r="C166" s="43" t="s">
        <v>20</v>
      </c>
      <c r="D166" s="143">
        <v>1</v>
      </c>
      <c r="E166" s="110">
        <v>32.104615384615386</v>
      </c>
      <c r="F166" s="110">
        <v>68.680000000000007</v>
      </c>
      <c r="G166" s="58">
        <f>SUM(E166:F166)</f>
        <v>100.78461538461539</v>
      </c>
      <c r="H166" s="58">
        <f>D166*G166</f>
        <v>100.78461538461539</v>
      </c>
    </row>
    <row r="167" spans="1:8" ht="15">
      <c r="A167" s="43"/>
      <c r="B167" s="1"/>
      <c r="C167" s="43"/>
      <c r="D167" s="143"/>
      <c r="E167" s="48"/>
      <c r="F167" s="48"/>
    </row>
    <row r="168" spans="1:8">
      <c r="A168" s="49" t="s">
        <v>269</v>
      </c>
      <c r="B168" s="1" t="s">
        <v>270</v>
      </c>
      <c r="C168" s="41"/>
      <c r="D168" s="41"/>
      <c r="E168" s="48"/>
      <c r="F168" s="48"/>
    </row>
    <row r="169" spans="1:8" ht="15">
      <c r="B169" s="219" t="s">
        <v>271</v>
      </c>
      <c r="C169" s="43" t="s">
        <v>20</v>
      </c>
      <c r="D169" s="143">
        <v>1</v>
      </c>
      <c r="E169" s="110">
        <v>3000</v>
      </c>
      <c r="F169" s="110">
        <v>55.2</v>
      </c>
      <c r="G169" s="58">
        <f>SUM(E169:F169)</f>
        <v>3055.2</v>
      </c>
      <c r="H169" s="58">
        <f>D169*G169</f>
        <v>3055.2</v>
      </c>
    </row>
    <row r="170" spans="1:8">
      <c r="A170" s="49" t="s">
        <v>272</v>
      </c>
      <c r="B170" s="1" t="s">
        <v>273</v>
      </c>
      <c r="C170" s="41" t="s">
        <v>20</v>
      </c>
      <c r="D170" s="41">
        <v>4</v>
      </c>
      <c r="E170" s="110">
        <v>11.298461538461538</v>
      </c>
      <c r="F170" s="110">
        <v>3.04</v>
      </c>
      <c r="G170" s="58">
        <f>SUM(E170:F170)</f>
        <v>14.338461538461537</v>
      </c>
      <c r="H170" s="58">
        <f>D170*G170</f>
        <v>57.353846153846149</v>
      </c>
    </row>
    <row r="171" spans="1:8" ht="15">
      <c r="A171" s="49" t="s">
        <v>274</v>
      </c>
      <c r="B171" s="1" t="s">
        <v>275</v>
      </c>
      <c r="C171" s="43" t="s">
        <v>20</v>
      </c>
      <c r="D171" s="143">
        <v>4</v>
      </c>
      <c r="E171" s="110">
        <v>12.10153846153846</v>
      </c>
      <c r="F171" s="110">
        <v>3.04</v>
      </c>
      <c r="G171" s="58">
        <f>SUM(E171:F171)</f>
        <v>15.14153846153846</v>
      </c>
      <c r="H171" s="58">
        <f>D171*G171</f>
        <v>60.566153846153838</v>
      </c>
    </row>
    <row r="172" spans="1:8" ht="15">
      <c r="A172" s="49" t="s">
        <v>276</v>
      </c>
      <c r="B172" s="1" t="s">
        <v>277</v>
      </c>
      <c r="C172" s="43" t="s">
        <v>20</v>
      </c>
      <c r="D172" s="143">
        <v>1</v>
      </c>
      <c r="E172" s="110">
        <v>13.846153846153847</v>
      </c>
      <c r="F172" s="110">
        <v>3.04</v>
      </c>
      <c r="G172" s="58">
        <f>SUM(E172:F172)</f>
        <v>16.886153846153846</v>
      </c>
      <c r="H172" s="58">
        <f>D172*G172</f>
        <v>16.886153846153846</v>
      </c>
    </row>
    <row r="173" spans="1:8" ht="15">
      <c r="A173" s="49" t="s">
        <v>278</v>
      </c>
      <c r="B173" s="1" t="s">
        <v>279</v>
      </c>
      <c r="C173" s="43" t="s">
        <v>20</v>
      </c>
      <c r="D173" s="143">
        <v>1</v>
      </c>
      <c r="E173" s="110">
        <v>23.990769230769232</v>
      </c>
      <c r="F173" s="110">
        <v>3.04</v>
      </c>
      <c r="G173" s="58">
        <f>SUM(E173:F173)</f>
        <v>27.030769230769231</v>
      </c>
      <c r="H173" s="58">
        <f>D173*G173</f>
        <v>27.030769230769231</v>
      </c>
    </row>
    <row r="174" spans="1:8" ht="15">
      <c r="A174" s="41"/>
      <c r="B174" s="1"/>
      <c r="C174" s="43"/>
      <c r="D174" s="143"/>
      <c r="E174" s="48"/>
      <c r="F174" s="48"/>
    </row>
    <row r="175" spans="1:8" ht="15">
      <c r="A175" s="41"/>
      <c r="B175" s="1"/>
      <c r="C175" s="43"/>
      <c r="D175" s="143"/>
      <c r="E175" s="48"/>
      <c r="F175" s="48"/>
    </row>
    <row r="176" spans="1:8" ht="15.75">
      <c r="A176" s="43"/>
      <c r="B176" s="51" t="s">
        <v>280</v>
      </c>
      <c r="C176" s="41"/>
      <c r="D176" s="41"/>
      <c r="E176" s="48"/>
      <c r="F176" s="48"/>
    </row>
    <row r="177" spans="1:8">
      <c r="A177" s="43"/>
      <c r="B177" s="220" t="s">
        <v>281</v>
      </c>
      <c r="C177" s="41"/>
      <c r="D177" s="41"/>
      <c r="E177" s="48"/>
      <c r="F177" s="48"/>
    </row>
    <row r="178" spans="1:8">
      <c r="A178" s="41"/>
      <c r="B178" s="53" t="s">
        <v>282</v>
      </c>
      <c r="C178" s="41"/>
      <c r="D178" s="41"/>
      <c r="E178" s="48"/>
      <c r="F178" s="48"/>
    </row>
    <row r="179" spans="1:8">
      <c r="A179" s="41"/>
      <c r="B179" s="1" t="s">
        <v>283</v>
      </c>
      <c r="C179" s="41"/>
      <c r="D179" s="41"/>
    </row>
    <row r="180" spans="1:8">
      <c r="A180" s="41"/>
      <c r="B180" s="1" t="s">
        <v>284</v>
      </c>
      <c r="C180" s="41"/>
      <c r="D180" s="41"/>
    </row>
    <row r="181" spans="1:8">
      <c r="A181" s="41"/>
      <c r="B181" s="1" t="s">
        <v>285</v>
      </c>
      <c r="C181" s="41"/>
      <c r="D181" s="41"/>
    </row>
    <row r="182" spans="1:8">
      <c r="A182" s="41"/>
      <c r="B182" s="1" t="s">
        <v>286</v>
      </c>
      <c r="C182" s="41"/>
      <c r="D182" s="41"/>
    </row>
    <row r="183" spans="1:8">
      <c r="A183" s="41"/>
      <c r="B183" s="1" t="s">
        <v>287</v>
      </c>
      <c r="C183" s="41"/>
      <c r="D183" s="41"/>
    </row>
    <row r="184" spans="1:8">
      <c r="A184" s="41"/>
      <c r="B184" s="1" t="s">
        <v>288</v>
      </c>
      <c r="C184" s="41"/>
      <c r="D184" s="41"/>
    </row>
    <row r="185" spans="1:8">
      <c r="A185" s="41"/>
      <c r="B185" s="1" t="s">
        <v>289</v>
      </c>
      <c r="C185" s="41"/>
      <c r="D185" s="41"/>
    </row>
    <row r="186" spans="1:8" ht="38.25">
      <c r="A186" s="41"/>
      <c r="B186" s="62" t="s">
        <v>290</v>
      </c>
      <c r="C186" s="41"/>
      <c r="D186" s="41"/>
      <c r="H186" s="58"/>
    </row>
    <row r="187" spans="1:8" ht="15">
      <c r="A187" s="41"/>
      <c r="B187" s="221"/>
      <c r="C187" s="43"/>
      <c r="D187" s="143"/>
      <c r="E187" s="48"/>
      <c r="F187" s="48"/>
    </row>
    <row r="188" spans="1:8">
      <c r="A188" s="49" t="s">
        <v>291</v>
      </c>
      <c r="B188" s="221" t="s">
        <v>292</v>
      </c>
      <c r="C188" s="41"/>
      <c r="D188" s="41"/>
      <c r="E188" s="48"/>
      <c r="F188" s="48"/>
    </row>
    <row r="189" spans="1:8" ht="15">
      <c r="A189" s="41"/>
      <c r="B189" s="33" t="s">
        <v>293</v>
      </c>
      <c r="C189" s="43" t="s">
        <v>10</v>
      </c>
      <c r="D189" s="143">
        <v>2</v>
      </c>
      <c r="E189" s="110">
        <v>372.34</v>
      </c>
      <c r="F189" s="110">
        <v>63.2</v>
      </c>
      <c r="G189" s="58">
        <f>SUM(E189:F189)</f>
        <v>435.53999999999996</v>
      </c>
      <c r="H189" s="58">
        <f>D189*G189</f>
        <v>871.07999999999993</v>
      </c>
    </row>
    <row r="190" spans="1:8">
      <c r="A190" s="41"/>
      <c r="B190" s="33"/>
      <c r="E190" s="48"/>
      <c r="F190" s="48"/>
    </row>
    <row r="191" spans="1:8">
      <c r="A191" s="49" t="s">
        <v>294</v>
      </c>
      <c r="B191" s="1" t="s">
        <v>295</v>
      </c>
      <c r="C191" s="41"/>
      <c r="D191" s="41"/>
    </row>
    <row r="192" spans="1:8" ht="15">
      <c r="A192" s="41"/>
      <c r="B192" s="1" t="s">
        <v>296</v>
      </c>
      <c r="C192" s="43" t="s">
        <v>10</v>
      </c>
      <c r="D192" s="143">
        <v>2</v>
      </c>
      <c r="E192" s="110">
        <v>90.44</v>
      </c>
      <c r="F192" s="110">
        <v>31.14</v>
      </c>
      <c r="G192" s="58">
        <f>SUM(E192:F192)</f>
        <v>121.58</v>
      </c>
      <c r="H192" s="58">
        <f>D192*G192</f>
        <v>243.16</v>
      </c>
    </row>
    <row r="193" spans="1:8" ht="15">
      <c r="A193" s="41"/>
      <c r="B193" s="1"/>
      <c r="C193" s="43"/>
      <c r="D193" s="143"/>
    </row>
    <row r="194" spans="1:8">
      <c r="A194" s="49" t="s">
        <v>297</v>
      </c>
      <c r="B194" s="1" t="s">
        <v>298</v>
      </c>
      <c r="C194" s="41"/>
      <c r="D194" s="41"/>
    </row>
    <row r="195" spans="1:8" ht="15">
      <c r="A195" s="41"/>
      <c r="B195" s="1" t="s">
        <v>296</v>
      </c>
      <c r="C195" s="43" t="s">
        <v>10</v>
      </c>
      <c r="D195" s="143">
        <v>2</v>
      </c>
      <c r="E195" s="110">
        <v>84.36</v>
      </c>
      <c r="F195" s="110">
        <v>31.14</v>
      </c>
      <c r="G195" s="58">
        <f>SUM(E195:F195)</f>
        <v>115.5</v>
      </c>
      <c r="H195" s="58">
        <f>D195*G195</f>
        <v>231</v>
      </c>
    </row>
    <row r="196" spans="1:8" ht="15">
      <c r="A196" s="41"/>
      <c r="B196" s="33"/>
      <c r="C196" s="43"/>
      <c r="D196" s="143"/>
      <c r="E196" s="48"/>
      <c r="F196" s="48"/>
    </row>
    <row r="197" spans="1:8" ht="38.25">
      <c r="A197" s="49" t="s">
        <v>299</v>
      </c>
      <c r="B197" s="222" t="s">
        <v>300</v>
      </c>
      <c r="C197" s="43" t="s">
        <v>10</v>
      </c>
      <c r="D197" s="143">
        <v>2</v>
      </c>
      <c r="E197" s="110">
        <v>546.04999999999995</v>
      </c>
      <c r="F197" s="110">
        <v>118.73</v>
      </c>
      <c r="G197" s="58">
        <f>SUM(E197:F197)</f>
        <v>664.78</v>
      </c>
      <c r="H197" s="58">
        <f>D197*G197</f>
        <v>1329.56</v>
      </c>
    </row>
    <row r="198" spans="1:8" ht="15">
      <c r="A198" s="49"/>
      <c r="B198" s="222"/>
      <c r="C198" s="43"/>
      <c r="D198" s="143"/>
      <c r="E198" s="48"/>
      <c r="F198" s="48"/>
    </row>
    <row r="199" spans="1:8">
      <c r="A199" s="49" t="s">
        <v>301</v>
      </c>
      <c r="B199" s="1" t="s">
        <v>302</v>
      </c>
      <c r="C199" s="41"/>
      <c r="D199" s="41"/>
    </row>
    <row r="200" spans="1:8" ht="15">
      <c r="A200" s="41"/>
      <c r="B200" s="1" t="s">
        <v>303</v>
      </c>
      <c r="C200" s="43" t="s">
        <v>10</v>
      </c>
      <c r="D200" s="143">
        <v>2</v>
      </c>
      <c r="E200" s="110">
        <v>49.76</v>
      </c>
      <c r="F200" s="110">
        <v>14.9</v>
      </c>
      <c r="G200" s="58">
        <f>SUM(E200:F200)</f>
        <v>64.66</v>
      </c>
      <c r="H200" s="58">
        <f>D200*G200</f>
        <v>129.32</v>
      </c>
    </row>
    <row r="201" spans="1:8" ht="15">
      <c r="A201" s="41"/>
      <c r="B201" s="1"/>
      <c r="C201" s="43"/>
      <c r="D201" s="143"/>
      <c r="E201" s="48"/>
      <c r="F201" s="48"/>
    </row>
    <row r="202" spans="1:8" ht="15">
      <c r="A202" s="49" t="s">
        <v>304</v>
      </c>
      <c r="B202" s="1" t="s">
        <v>305</v>
      </c>
      <c r="C202" s="43" t="s">
        <v>10</v>
      </c>
      <c r="D202" s="143">
        <v>1</v>
      </c>
      <c r="E202" s="110">
        <v>307.58</v>
      </c>
      <c r="F202" s="110">
        <v>39.79</v>
      </c>
      <c r="G202" s="58">
        <f>SUM(E202:F202)</f>
        <v>347.37</v>
      </c>
      <c r="H202" s="58">
        <f>D202*G202</f>
        <v>347.37</v>
      </c>
    </row>
    <row r="203" spans="1:8" ht="15">
      <c r="A203" s="41"/>
      <c r="B203" s="221"/>
      <c r="C203" s="43"/>
      <c r="D203" s="143"/>
      <c r="E203" s="145"/>
      <c r="F203" s="145"/>
      <c r="G203" s="58"/>
      <c r="H203" s="58"/>
    </row>
    <row r="204" spans="1:8">
      <c r="A204" s="49" t="s">
        <v>306</v>
      </c>
      <c r="B204" s="1" t="s">
        <v>307</v>
      </c>
      <c r="C204" s="41"/>
      <c r="D204" s="41"/>
    </row>
    <row r="205" spans="1:8" ht="15">
      <c r="A205" s="41"/>
      <c r="B205" s="1" t="s">
        <v>308</v>
      </c>
      <c r="C205" s="43" t="s">
        <v>10</v>
      </c>
      <c r="D205" s="143">
        <v>5</v>
      </c>
      <c r="E205" s="110">
        <v>319.31076923076921</v>
      </c>
      <c r="F205" s="110">
        <v>26.91</v>
      </c>
      <c r="G205" s="58">
        <f>SUM(E205:F205)</f>
        <v>346.22076923076924</v>
      </c>
      <c r="H205" s="58">
        <f>D205*G205</f>
        <v>1731.1038461538462</v>
      </c>
    </row>
    <row r="206" spans="1:8" ht="15">
      <c r="A206" s="49" t="s">
        <v>309</v>
      </c>
      <c r="B206" s="1" t="s">
        <v>310</v>
      </c>
      <c r="C206" s="43" t="s">
        <v>10</v>
      </c>
      <c r="D206" s="143">
        <v>1</v>
      </c>
      <c r="E206" s="110">
        <v>10.744615384615384</v>
      </c>
      <c r="F206" s="110">
        <v>4</v>
      </c>
      <c r="G206" s="58">
        <f>SUM(E206:F206)</f>
        <v>14.744615384615384</v>
      </c>
      <c r="H206" s="58">
        <f>D206*G206</f>
        <v>14.744615384615384</v>
      </c>
    </row>
    <row r="207" spans="1:8" ht="15">
      <c r="A207" s="49" t="s">
        <v>311</v>
      </c>
      <c r="B207" s="1" t="s">
        <v>312</v>
      </c>
      <c r="C207" s="43" t="s">
        <v>10</v>
      </c>
      <c r="D207" s="143">
        <v>4</v>
      </c>
      <c r="E207" s="110">
        <v>10.744615384615384</v>
      </c>
      <c r="F207" s="110">
        <v>4</v>
      </c>
      <c r="G207" s="58">
        <f>SUM(E207:F207)</f>
        <v>14.744615384615384</v>
      </c>
      <c r="H207" s="58">
        <f>D207*G207</f>
        <v>58.978461538461538</v>
      </c>
    </row>
    <row r="208" spans="1:8" ht="15">
      <c r="A208" s="49" t="s">
        <v>313</v>
      </c>
      <c r="B208" s="1" t="s">
        <v>314</v>
      </c>
      <c r="C208" s="43" t="s">
        <v>10</v>
      </c>
      <c r="D208" s="143">
        <v>2</v>
      </c>
      <c r="E208" s="110">
        <v>274.56</v>
      </c>
      <c r="F208" s="110">
        <v>20.61</v>
      </c>
      <c r="G208" s="58">
        <f>SUM(E208:F208)</f>
        <v>295.17</v>
      </c>
      <c r="H208" s="58">
        <f>D208*G208</f>
        <v>590.34</v>
      </c>
    </row>
    <row r="209" spans="1:8" ht="15">
      <c r="A209" s="49" t="s">
        <v>315</v>
      </c>
      <c r="B209" s="1" t="s">
        <v>316</v>
      </c>
      <c r="C209" s="43" t="s">
        <v>10</v>
      </c>
      <c r="D209" s="143">
        <v>1</v>
      </c>
      <c r="E209" s="110">
        <v>84.92307692307692</v>
      </c>
      <c r="F209" s="110">
        <v>9.34</v>
      </c>
      <c r="G209" s="58">
        <f>SUM(E209:F209)</f>
        <v>94.263076923076923</v>
      </c>
      <c r="H209" s="58">
        <f>D209*G209</f>
        <v>94.263076923076923</v>
      </c>
    </row>
    <row r="210" spans="1:8" ht="15">
      <c r="A210" s="43"/>
      <c r="B210" s="1"/>
      <c r="C210" s="43"/>
      <c r="D210" s="143"/>
      <c r="E210" s="48"/>
      <c r="F210" s="48"/>
    </row>
    <row r="211" spans="1:8" ht="15">
      <c r="A211" s="49" t="s">
        <v>317</v>
      </c>
      <c r="B211" s="1" t="s">
        <v>318</v>
      </c>
      <c r="C211" s="43" t="s">
        <v>10</v>
      </c>
      <c r="D211" s="143">
        <v>14</v>
      </c>
      <c r="E211" s="110">
        <v>3.82</v>
      </c>
      <c r="F211" s="110">
        <v>4.5999999999999996</v>
      </c>
      <c r="G211" s="58">
        <f>SUM(E211:F211)</f>
        <v>8.42</v>
      </c>
      <c r="H211" s="58">
        <f>D211*G211</f>
        <v>117.88</v>
      </c>
    </row>
    <row r="212" spans="1:8" ht="15">
      <c r="A212" s="43"/>
      <c r="B212" s="1"/>
      <c r="C212" s="43"/>
      <c r="D212" s="143"/>
      <c r="E212" s="48"/>
      <c r="F212" s="48"/>
    </row>
    <row r="213" spans="1:8" ht="15">
      <c r="A213" s="49" t="s">
        <v>319</v>
      </c>
      <c r="B213" s="1" t="s">
        <v>320</v>
      </c>
      <c r="C213" s="43" t="s">
        <v>20</v>
      </c>
      <c r="D213" s="143">
        <v>2</v>
      </c>
      <c r="E213" s="110">
        <v>4.6707692307692303</v>
      </c>
      <c r="F213" s="110">
        <v>6.9</v>
      </c>
      <c r="G213" s="58">
        <f>SUM(E213:F213)</f>
        <v>11.57076923076923</v>
      </c>
      <c r="H213" s="58">
        <f>D213*G213</f>
        <v>23.14153846153846</v>
      </c>
    </row>
    <row r="214" spans="1:8" ht="15">
      <c r="A214" s="49" t="s">
        <v>321</v>
      </c>
      <c r="B214" s="1" t="s">
        <v>322</v>
      </c>
      <c r="C214" s="43" t="s">
        <v>20</v>
      </c>
      <c r="D214" s="143">
        <v>1</v>
      </c>
      <c r="E214" s="110">
        <v>61.569230769230778</v>
      </c>
      <c r="F214" s="110">
        <v>6.9</v>
      </c>
      <c r="G214" s="58">
        <f>SUM(E214:F214)</f>
        <v>68.469230769230776</v>
      </c>
      <c r="H214" s="58">
        <f>D214*G214</f>
        <v>68.469230769230776</v>
      </c>
    </row>
    <row r="215" spans="1:8" ht="15">
      <c r="A215" s="49" t="s">
        <v>323</v>
      </c>
      <c r="B215" s="1" t="s">
        <v>324</v>
      </c>
      <c r="C215" s="43" t="s">
        <v>20</v>
      </c>
      <c r="D215" s="143">
        <v>2</v>
      </c>
      <c r="E215" s="110">
        <v>56.049230769230768</v>
      </c>
      <c r="F215" s="110">
        <v>6.9</v>
      </c>
      <c r="G215" s="58">
        <f>SUM(E215:F215)</f>
        <v>62.949230769230766</v>
      </c>
      <c r="H215" s="58">
        <f>D215*G215</f>
        <v>125.89846153846153</v>
      </c>
    </row>
    <row r="216" spans="1:8" ht="15">
      <c r="A216" s="41"/>
      <c r="B216" s="1"/>
      <c r="C216" s="43"/>
      <c r="D216" s="143"/>
      <c r="E216" s="48"/>
      <c r="F216" s="48"/>
    </row>
    <row r="217" spans="1:8" ht="15">
      <c r="A217" s="50" t="s">
        <v>325</v>
      </c>
      <c r="B217" s="33" t="s">
        <v>326</v>
      </c>
      <c r="C217" s="50" t="s">
        <v>10</v>
      </c>
      <c r="D217" s="143">
        <v>1</v>
      </c>
      <c r="E217" s="110"/>
      <c r="F217" s="110">
        <v>55.66</v>
      </c>
      <c r="G217" s="58">
        <f>SUM(E217:F217)</f>
        <v>55.66</v>
      </c>
      <c r="H217" s="58">
        <f>D217*G217</f>
        <v>55.66</v>
      </c>
    </row>
    <row r="218" spans="1:8" ht="15">
      <c r="A218" s="50"/>
      <c r="B218" s="33" t="s">
        <v>327</v>
      </c>
      <c r="C218" s="50"/>
      <c r="D218" s="142"/>
      <c r="E218" s="48"/>
      <c r="F218" s="48"/>
    </row>
    <row r="219" spans="1:8" ht="15">
      <c r="A219" s="50" t="s">
        <v>328</v>
      </c>
      <c r="B219" s="33" t="s">
        <v>329</v>
      </c>
      <c r="C219" s="50" t="s">
        <v>10</v>
      </c>
      <c r="D219" s="143">
        <v>1</v>
      </c>
      <c r="E219" s="110"/>
      <c r="F219" s="110">
        <v>55.66</v>
      </c>
      <c r="G219" s="58">
        <f>SUM(E219:F219)</f>
        <v>55.66</v>
      </c>
      <c r="H219" s="58">
        <f>D219*G219</f>
        <v>55.66</v>
      </c>
    </row>
    <row r="220" spans="1:8" ht="15">
      <c r="A220" s="50"/>
      <c r="B220" s="33" t="s">
        <v>330</v>
      </c>
      <c r="C220" s="50"/>
      <c r="D220" s="142"/>
      <c r="E220" s="48"/>
      <c r="F220" s="48"/>
    </row>
    <row r="221" spans="1:8" ht="15">
      <c r="A221" s="50" t="s">
        <v>331</v>
      </c>
      <c r="B221" s="33" t="s">
        <v>329</v>
      </c>
      <c r="C221" s="50" t="s">
        <v>10</v>
      </c>
      <c r="D221" s="143">
        <v>1</v>
      </c>
      <c r="E221" s="110"/>
      <c r="F221" s="110">
        <v>67.62</v>
      </c>
      <c r="G221" s="58">
        <f>SUM(E221:F221)</f>
        <v>67.62</v>
      </c>
      <c r="H221" s="58">
        <f>D221*G221</f>
        <v>67.62</v>
      </c>
    </row>
    <row r="222" spans="1:8">
      <c r="A222" s="50"/>
      <c r="B222" s="33" t="s">
        <v>332</v>
      </c>
      <c r="C222" s="50"/>
      <c r="D222" s="41"/>
      <c r="E222" s="48"/>
      <c r="F222" s="48"/>
    </row>
    <row r="223" spans="1:8" ht="15">
      <c r="A223" s="50" t="s">
        <v>333</v>
      </c>
      <c r="B223" s="33" t="s">
        <v>329</v>
      </c>
      <c r="C223" s="50" t="s">
        <v>10</v>
      </c>
      <c r="D223" s="143">
        <v>1</v>
      </c>
      <c r="E223" s="110"/>
      <c r="F223" s="110">
        <v>55.66</v>
      </c>
      <c r="G223" s="58">
        <f>SUM(E223:F223)</f>
        <v>55.66</v>
      </c>
      <c r="H223" s="58">
        <f>D223*G223</f>
        <v>55.66</v>
      </c>
    </row>
    <row r="224" spans="1:8" ht="15">
      <c r="A224" s="50"/>
      <c r="B224" s="33" t="s">
        <v>334</v>
      </c>
      <c r="C224" s="50"/>
      <c r="D224" s="142"/>
      <c r="E224" s="48"/>
      <c r="F224" s="48"/>
    </row>
    <row r="225" spans="1:37" ht="15">
      <c r="A225" s="43"/>
      <c r="B225" s="1"/>
      <c r="C225" s="41"/>
      <c r="D225" s="142"/>
    </row>
    <row r="226" spans="1:37" ht="15">
      <c r="A226" s="49" t="s">
        <v>335</v>
      </c>
      <c r="B226" t="s">
        <v>336</v>
      </c>
      <c r="C226" s="41" t="s">
        <v>10</v>
      </c>
      <c r="D226" s="142">
        <v>3</v>
      </c>
      <c r="E226" s="110">
        <v>87.04</v>
      </c>
      <c r="F226" s="110">
        <v>10.58</v>
      </c>
      <c r="G226" s="58">
        <f>SUM(E226:F226)</f>
        <v>97.62</v>
      </c>
      <c r="H226" s="58">
        <f>D226*G226</f>
        <v>292.86</v>
      </c>
    </row>
    <row r="227" spans="1:37" ht="15">
      <c r="A227" s="49" t="s">
        <v>337</v>
      </c>
      <c r="B227" t="s">
        <v>338</v>
      </c>
      <c r="C227" s="41" t="s">
        <v>10</v>
      </c>
      <c r="D227" s="142">
        <v>2</v>
      </c>
      <c r="E227" s="110">
        <v>116.76</v>
      </c>
      <c r="F227" s="110">
        <v>12.56</v>
      </c>
      <c r="G227" s="58">
        <f>SUM(E227:F227)</f>
        <v>129.32</v>
      </c>
      <c r="H227" s="58">
        <f>D227*G227</f>
        <v>258.64</v>
      </c>
    </row>
    <row r="228" spans="1:37" ht="15">
      <c r="A228" s="49" t="s">
        <v>339</v>
      </c>
      <c r="B228" s="223" t="s">
        <v>340</v>
      </c>
      <c r="C228" s="41" t="s">
        <v>10</v>
      </c>
      <c r="D228" s="142">
        <v>1</v>
      </c>
      <c r="E228" s="110"/>
      <c r="F228" s="110">
        <v>100</v>
      </c>
      <c r="G228" s="58">
        <f>SUM(E228:F228)</f>
        <v>100</v>
      </c>
      <c r="H228" s="58">
        <f>D228*G228</f>
        <v>100</v>
      </c>
    </row>
    <row r="229" spans="1:37" s="54" customFormat="1">
      <c r="A229" s="50"/>
      <c r="B229" s="32"/>
      <c r="C229" s="33"/>
      <c r="D229" s="55"/>
      <c r="E229" s="48"/>
      <c r="F229" s="48"/>
    </row>
    <row r="230" spans="1:37" s="54" customFormat="1">
      <c r="A230" s="36">
        <v>6078</v>
      </c>
      <c r="B230" s="30" t="s">
        <v>43</v>
      </c>
      <c r="C230" s="33"/>
      <c r="D230" s="55"/>
      <c r="E230" s="48"/>
      <c r="F230" s="48"/>
      <c r="H230" s="146">
        <f>SUM(H24:H228)</f>
        <v>20842.260000000002</v>
      </c>
    </row>
    <row r="231" spans="1:37">
      <c r="A231" s="41"/>
      <c r="E231" s="48"/>
      <c r="F231" s="48"/>
    </row>
    <row r="232" spans="1:37">
      <c r="A232" s="41"/>
      <c r="E232" s="32"/>
      <c r="F232" s="32"/>
      <c r="G232" s="32"/>
      <c r="H232" s="32"/>
    </row>
    <row r="233" spans="1:37">
      <c r="A233" s="41"/>
      <c r="E233" s="32"/>
      <c r="F233" s="56"/>
      <c r="G233" s="32"/>
      <c r="H233" s="144"/>
    </row>
    <row r="234" spans="1:37">
      <c r="A234" s="41"/>
    </row>
    <row r="235" spans="1:37">
      <c r="A235" s="224"/>
      <c r="B235" s="225"/>
      <c r="C235" s="225"/>
      <c r="D235" s="225"/>
    </row>
    <row r="236" spans="1:37">
      <c r="A236" s="224"/>
      <c r="B236" s="225"/>
      <c r="C236" s="225"/>
      <c r="D236" s="225"/>
    </row>
    <row r="237" spans="1:37">
      <c r="A237" s="224"/>
      <c r="B237" s="221"/>
      <c r="C237" s="225"/>
      <c r="D237" s="226"/>
    </row>
    <row r="238" spans="1:37">
      <c r="A238" s="224"/>
      <c r="B238" s="221"/>
      <c r="C238" s="225"/>
      <c r="D238" s="226"/>
      <c r="E238" s="225"/>
      <c r="F238" s="225"/>
      <c r="G238" s="225"/>
      <c r="H238" s="225"/>
      <c r="I238" s="225"/>
      <c r="J238" s="225"/>
      <c r="K238" s="225"/>
      <c r="L238" s="225"/>
      <c r="M238" s="225"/>
      <c r="N238" s="225"/>
      <c r="O238" s="225"/>
      <c r="P238" s="225"/>
      <c r="Q238" s="225"/>
      <c r="R238" s="225"/>
      <c r="S238" s="225"/>
      <c r="T238" s="225"/>
      <c r="U238" s="225"/>
      <c r="V238" s="225"/>
      <c r="W238" s="225"/>
      <c r="X238" s="225"/>
      <c r="Y238" s="225"/>
      <c r="Z238" s="225"/>
      <c r="AA238" s="225"/>
      <c r="AB238" s="225"/>
      <c r="AC238" s="225"/>
      <c r="AD238" s="225"/>
      <c r="AE238" s="225"/>
      <c r="AF238" s="225"/>
      <c r="AG238" s="225"/>
      <c r="AH238" s="225"/>
      <c r="AI238" s="225"/>
      <c r="AJ238" s="225"/>
      <c r="AK238" s="225"/>
    </row>
    <row r="239" spans="1:37">
      <c r="A239" s="224"/>
      <c r="B239" s="221"/>
      <c r="C239" s="225"/>
      <c r="D239" s="226"/>
      <c r="E239" s="225"/>
      <c r="F239" s="225"/>
      <c r="G239" s="225"/>
      <c r="L239" s="225"/>
      <c r="M239" s="225"/>
      <c r="N239" s="225"/>
      <c r="O239" s="225"/>
      <c r="P239" s="225"/>
      <c r="Q239" s="225"/>
      <c r="R239" s="225"/>
      <c r="S239" s="225"/>
      <c r="T239" s="225"/>
      <c r="U239" s="225"/>
      <c r="V239" s="225"/>
      <c r="W239" s="225"/>
      <c r="X239" s="225"/>
      <c r="Y239" s="225"/>
      <c r="Z239" s="225"/>
      <c r="AA239" s="225"/>
      <c r="AB239" s="225"/>
      <c r="AC239" s="225"/>
      <c r="AD239" s="225"/>
      <c r="AE239" s="225"/>
      <c r="AF239" s="225"/>
      <c r="AG239" s="225"/>
      <c r="AH239" s="225"/>
      <c r="AI239" s="225"/>
      <c r="AJ239" s="225"/>
      <c r="AK239" s="225"/>
    </row>
    <row r="240" spans="1:37">
      <c r="A240" s="224"/>
      <c r="B240" s="221"/>
      <c r="C240" s="225"/>
      <c r="D240" s="226"/>
      <c r="E240" s="225"/>
      <c r="F240" s="225"/>
      <c r="G240" s="225"/>
      <c r="L240" s="225"/>
      <c r="M240" s="225"/>
      <c r="N240" s="225"/>
      <c r="O240" s="225"/>
      <c r="P240" s="225"/>
      <c r="Q240" s="225"/>
      <c r="R240" s="225"/>
      <c r="S240" s="225"/>
      <c r="T240" s="225"/>
      <c r="U240" s="225"/>
      <c r="V240" s="225"/>
      <c r="W240" s="225"/>
      <c r="X240" s="225"/>
      <c r="Y240" s="225"/>
      <c r="Z240" s="225"/>
      <c r="AA240" s="225"/>
      <c r="AB240" s="225"/>
      <c r="AC240" s="225"/>
      <c r="AD240" s="225"/>
      <c r="AE240" s="225"/>
      <c r="AF240" s="225"/>
      <c r="AG240" s="225"/>
      <c r="AH240" s="225"/>
      <c r="AI240" s="225"/>
      <c r="AJ240" s="225"/>
      <c r="AK240" s="225"/>
    </row>
    <row r="241" spans="1:37">
      <c r="A241" s="224"/>
      <c r="B241" s="221"/>
      <c r="C241" s="225"/>
      <c r="D241" s="226"/>
      <c r="E241" s="225"/>
      <c r="F241" s="225"/>
      <c r="G241" s="225"/>
      <c r="L241" s="225"/>
      <c r="M241" s="225"/>
      <c r="N241" s="225"/>
      <c r="O241" s="225"/>
      <c r="P241" s="225"/>
      <c r="Q241" s="225"/>
      <c r="R241" s="225"/>
      <c r="S241" s="225"/>
      <c r="T241" s="225"/>
      <c r="U241" s="225"/>
      <c r="V241" s="225"/>
      <c r="W241" s="225"/>
      <c r="X241" s="225"/>
      <c r="Y241" s="225"/>
      <c r="Z241" s="225"/>
      <c r="AA241" s="225"/>
      <c r="AB241" s="225"/>
      <c r="AC241" s="225"/>
      <c r="AD241" s="225"/>
      <c r="AE241" s="225"/>
      <c r="AF241" s="225"/>
      <c r="AG241" s="225"/>
      <c r="AH241" s="225"/>
      <c r="AI241" s="225"/>
      <c r="AJ241" s="225"/>
      <c r="AK241" s="225"/>
    </row>
    <row r="242" spans="1:37">
      <c r="A242" s="224"/>
      <c r="B242" s="221"/>
      <c r="C242" s="225"/>
      <c r="D242" s="226"/>
      <c r="E242" s="225"/>
      <c r="F242" s="225"/>
      <c r="G242" s="225"/>
      <c r="L242" s="225"/>
      <c r="M242" s="225"/>
      <c r="N242" s="225"/>
      <c r="O242" s="225"/>
      <c r="P242" s="225"/>
      <c r="Q242" s="225"/>
      <c r="R242" s="225"/>
      <c r="S242" s="225"/>
      <c r="T242" s="225"/>
      <c r="U242" s="225"/>
      <c r="V242" s="225"/>
      <c r="W242" s="225"/>
      <c r="X242" s="225"/>
      <c r="Y242" s="225"/>
      <c r="Z242" s="225"/>
      <c r="AA242" s="225"/>
      <c r="AB242" s="225"/>
      <c r="AC242" s="225"/>
      <c r="AD242" s="225"/>
      <c r="AE242" s="225"/>
      <c r="AF242" s="225"/>
      <c r="AG242" s="225"/>
      <c r="AH242" s="225"/>
      <c r="AI242" s="225"/>
      <c r="AJ242" s="225"/>
      <c r="AK242" s="225"/>
    </row>
    <row r="243" spans="1:37">
      <c r="A243" s="224"/>
      <c r="B243" s="221"/>
      <c r="C243" s="225"/>
      <c r="D243" s="226"/>
      <c r="E243" s="225"/>
      <c r="F243" s="225"/>
      <c r="G243" s="225"/>
      <c r="L243" s="225"/>
      <c r="M243" s="225"/>
      <c r="N243" s="225"/>
      <c r="O243" s="225"/>
      <c r="P243" s="225"/>
      <c r="Q243" s="225"/>
      <c r="R243" s="225"/>
      <c r="S243" s="225"/>
      <c r="T243" s="225"/>
      <c r="U243" s="225"/>
      <c r="V243" s="225"/>
      <c r="W243" s="225"/>
      <c r="X243" s="225"/>
      <c r="Y243" s="225"/>
      <c r="Z243" s="225"/>
      <c r="AA243" s="225"/>
      <c r="AB243" s="225"/>
      <c r="AC243" s="225"/>
      <c r="AD243" s="225"/>
      <c r="AE243" s="225"/>
      <c r="AF243" s="225"/>
      <c r="AG243" s="225"/>
      <c r="AH243" s="225"/>
      <c r="AI243" s="225"/>
      <c r="AJ243" s="225"/>
      <c r="AK243" s="225"/>
    </row>
    <row r="244" spans="1:37">
      <c r="A244" s="224"/>
      <c r="B244" s="221"/>
      <c r="C244" s="225"/>
      <c r="D244" s="226"/>
      <c r="E244" s="225"/>
      <c r="F244" s="225"/>
      <c r="G244" s="225"/>
      <c r="L244" s="225"/>
      <c r="M244" s="225"/>
      <c r="N244" s="225"/>
      <c r="O244" s="225"/>
      <c r="P244" s="225"/>
      <c r="Q244" s="225"/>
      <c r="R244" s="225"/>
      <c r="S244" s="225"/>
      <c r="T244" s="225"/>
      <c r="U244" s="225"/>
      <c r="V244" s="225"/>
      <c r="W244" s="225"/>
      <c r="X244" s="225"/>
      <c r="Y244" s="225"/>
      <c r="Z244" s="225"/>
      <c r="AA244" s="225"/>
      <c r="AB244" s="225"/>
      <c r="AC244" s="225"/>
      <c r="AD244" s="225"/>
      <c r="AE244" s="225"/>
      <c r="AF244" s="225"/>
      <c r="AG244" s="225"/>
      <c r="AH244" s="225"/>
      <c r="AI244" s="225"/>
      <c r="AJ244" s="225"/>
      <c r="AK244" s="225"/>
    </row>
    <row r="245" spans="1:37">
      <c r="A245" s="224"/>
      <c r="B245" s="221"/>
      <c r="C245" s="225"/>
      <c r="D245" s="226"/>
      <c r="E245" s="225"/>
      <c r="F245" s="225"/>
      <c r="G245" s="225"/>
      <c r="L245" s="225"/>
      <c r="M245" s="225"/>
      <c r="N245" s="225"/>
      <c r="O245" s="225"/>
      <c r="P245" s="225"/>
      <c r="Q245" s="225"/>
      <c r="R245" s="225"/>
      <c r="S245" s="225"/>
      <c r="T245" s="225"/>
      <c r="U245" s="225"/>
      <c r="V245" s="225"/>
      <c r="W245" s="225"/>
      <c r="X245" s="225"/>
      <c r="Y245" s="225"/>
      <c r="Z245" s="225"/>
      <c r="AA245" s="225"/>
      <c r="AB245" s="225"/>
      <c r="AC245" s="225"/>
      <c r="AD245" s="225"/>
      <c r="AE245" s="225"/>
      <c r="AF245" s="225"/>
      <c r="AG245" s="225"/>
      <c r="AH245" s="225"/>
      <c r="AI245" s="225"/>
      <c r="AJ245" s="225"/>
      <c r="AK245" s="225"/>
    </row>
    <row r="246" spans="1:37">
      <c r="A246" s="224"/>
      <c r="B246" s="221"/>
      <c r="C246" s="225"/>
      <c r="D246" s="226"/>
      <c r="E246" s="225"/>
      <c r="F246" s="225"/>
      <c r="G246" s="225"/>
      <c r="L246" s="225"/>
      <c r="M246" s="225"/>
      <c r="N246" s="225"/>
      <c r="O246" s="225"/>
      <c r="P246" s="225"/>
      <c r="Q246" s="225"/>
      <c r="R246" s="225"/>
      <c r="S246" s="225"/>
      <c r="T246" s="225"/>
      <c r="U246" s="225"/>
      <c r="V246" s="225"/>
      <c r="W246" s="225"/>
      <c r="X246" s="225"/>
      <c r="Y246" s="225"/>
      <c r="Z246" s="225"/>
      <c r="AA246" s="225"/>
      <c r="AB246" s="225"/>
      <c r="AC246" s="225"/>
      <c r="AD246" s="225"/>
      <c r="AE246" s="225"/>
      <c r="AF246" s="225"/>
      <c r="AG246" s="225"/>
      <c r="AH246" s="225"/>
      <c r="AI246" s="225"/>
      <c r="AJ246" s="225"/>
      <c r="AK246" s="225"/>
    </row>
    <row r="247" spans="1:37">
      <c r="A247" s="224"/>
      <c r="B247" s="221"/>
      <c r="C247" s="225"/>
      <c r="D247" s="226"/>
      <c r="E247" s="225"/>
      <c r="F247" s="225"/>
      <c r="G247" s="225"/>
      <c r="L247" s="225"/>
      <c r="M247" s="225"/>
      <c r="N247" s="225"/>
      <c r="O247" s="225"/>
      <c r="P247" s="225"/>
      <c r="Q247" s="225"/>
      <c r="R247" s="225"/>
      <c r="S247" s="225"/>
      <c r="T247" s="225"/>
      <c r="U247" s="225"/>
      <c r="V247" s="225"/>
      <c r="W247" s="225"/>
      <c r="X247" s="225"/>
      <c r="Y247" s="225"/>
      <c r="Z247" s="225"/>
      <c r="AA247" s="225"/>
      <c r="AB247" s="225"/>
      <c r="AC247" s="225"/>
      <c r="AD247" s="225"/>
      <c r="AE247" s="225"/>
      <c r="AF247" s="225"/>
      <c r="AG247" s="225"/>
      <c r="AH247" s="225"/>
      <c r="AI247" s="225"/>
      <c r="AJ247" s="225"/>
      <c r="AK247" s="225"/>
    </row>
    <row r="248" spans="1:37">
      <c r="A248" s="224"/>
      <c r="B248" s="221"/>
      <c r="C248" s="225"/>
      <c r="D248" s="226"/>
      <c r="E248" s="225"/>
      <c r="F248" s="225"/>
      <c r="G248" s="225"/>
      <c r="L248" s="225"/>
      <c r="M248" s="225"/>
      <c r="N248" s="225"/>
      <c r="O248" s="225"/>
      <c r="P248" s="225"/>
      <c r="Q248" s="225"/>
      <c r="R248" s="225"/>
      <c r="S248" s="225"/>
      <c r="T248" s="225"/>
      <c r="U248" s="225"/>
      <c r="V248" s="225"/>
      <c r="W248" s="225"/>
      <c r="X248" s="225"/>
      <c r="Y248" s="225"/>
      <c r="Z248" s="225"/>
      <c r="AA248" s="225"/>
      <c r="AB248" s="225"/>
      <c r="AC248" s="225"/>
      <c r="AD248" s="225"/>
      <c r="AE248" s="225"/>
      <c r="AF248" s="225"/>
      <c r="AG248" s="225"/>
      <c r="AH248" s="225"/>
      <c r="AI248" s="225"/>
      <c r="AJ248" s="225"/>
      <c r="AK248" s="225"/>
    </row>
    <row r="249" spans="1:37">
      <c r="A249" s="224"/>
      <c r="B249" s="221"/>
      <c r="C249" s="225"/>
      <c r="D249" s="226"/>
      <c r="E249" s="225"/>
      <c r="F249" s="225"/>
      <c r="G249" s="225"/>
      <c r="L249" s="225"/>
      <c r="M249" s="225"/>
      <c r="N249" s="225"/>
      <c r="O249" s="225"/>
      <c r="P249" s="225"/>
      <c r="Q249" s="225"/>
      <c r="R249" s="225"/>
      <c r="S249" s="225"/>
      <c r="T249" s="225"/>
      <c r="U249" s="225"/>
      <c r="V249" s="225"/>
      <c r="W249" s="225"/>
      <c r="X249" s="225"/>
      <c r="Y249" s="225"/>
      <c r="Z249" s="225"/>
      <c r="AA249" s="225"/>
      <c r="AB249" s="225"/>
      <c r="AC249" s="225"/>
      <c r="AD249" s="225"/>
      <c r="AE249" s="225"/>
      <c r="AF249" s="225"/>
      <c r="AG249" s="225"/>
      <c r="AH249" s="225"/>
      <c r="AI249" s="225"/>
      <c r="AJ249" s="225"/>
      <c r="AK249" s="225"/>
    </row>
    <row r="250" spans="1:37">
      <c r="A250" s="224"/>
      <c r="B250" s="221"/>
      <c r="C250" s="225"/>
      <c r="D250" s="226"/>
      <c r="E250" s="225"/>
      <c r="F250" s="225"/>
      <c r="G250" s="225"/>
      <c r="L250" s="225"/>
      <c r="M250" s="225"/>
      <c r="N250" s="225"/>
      <c r="O250" s="225"/>
      <c r="P250" s="225"/>
      <c r="Q250" s="225"/>
      <c r="R250" s="225"/>
      <c r="S250" s="225"/>
      <c r="T250" s="225"/>
      <c r="U250" s="225"/>
      <c r="V250" s="225"/>
      <c r="W250" s="225"/>
      <c r="X250" s="225"/>
      <c r="Y250" s="225"/>
      <c r="Z250" s="225"/>
      <c r="AA250" s="225"/>
      <c r="AB250" s="225"/>
      <c r="AC250" s="225"/>
      <c r="AD250" s="225"/>
      <c r="AE250" s="225"/>
      <c r="AF250" s="225"/>
      <c r="AG250" s="225"/>
      <c r="AH250" s="225"/>
      <c r="AI250" s="225"/>
      <c r="AJ250" s="225"/>
      <c r="AK250" s="225"/>
    </row>
    <row r="251" spans="1:37">
      <c r="A251" s="224"/>
      <c r="C251" s="225"/>
      <c r="D251" s="226"/>
      <c r="E251" s="225"/>
      <c r="F251" s="225"/>
      <c r="G251" s="225"/>
      <c r="L251" s="225"/>
      <c r="M251" s="225"/>
      <c r="N251" s="225"/>
      <c r="O251" s="225"/>
      <c r="P251" s="225"/>
      <c r="Q251" s="225"/>
      <c r="R251" s="225"/>
      <c r="S251" s="225"/>
      <c r="T251" s="225"/>
      <c r="U251" s="225"/>
      <c r="V251" s="225"/>
      <c r="W251" s="225"/>
      <c r="X251" s="225"/>
      <c r="Y251" s="225"/>
      <c r="Z251" s="225"/>
      <c r="AA251" s="225"/>
      <c r="AB251" s="225"/>
      <c r="AC251" s="225"/>
      <c r="AD251" s="225"/>
      <c r="AE251" s="225"/>
      <c r="AF251" s="225"/>
      <c r="AG251" s="225"/>
      <c r="AH251" s="225"/>
      <c r="AI251" s="225"/>
      <c r="AJ251" s="225"/>
      <c r="AK251" s="225"/>
    </row>
    <row r="252" spans="1:37">
      <c r="A252" s="224"/>
      <c r="C252" s="225"/>
      <c r="D252" s="226"/>
      <c r="E252" s="225"/>
      <c r="F252" s="225"/>
      <c r="G252" s="225"/>
      <c r="L252" s="225"/>
      <c r="M252" s="225"/>
      <c r="N252" s="225"/>
      <c r="O252" s="225"/>
      <c r="P252" s="225"/>
      <c r="Q252" s="225"/>
      <c r="R252" s="225"/>
      <c r="S252" s="225"/>
      <c r="T252" s="225"/>
      <c r="U252" s="225"/>
      <c r="V252" s="225"/>
      <c r="W252" s="225"/>
      <c r="X252" s="225"/>
      <c r="Y252" s="225"/>
      <c r="Z252" s="225"/>
      <c r="AA252" s="225"/>
      <c r="AB252" s="225"/>
      <c r="AC252" s="225"/>
      <c r="AD252" s="225"/>
      <c r="AE252" s="225"/>
      <c r="AF252" s="225"/>
      <c r="AG252" s="225"/>
      <c r="AH252" s="225"/>
      <c r="AI252" s="225"/>
      <c r="AJ252" s="225"/>
      <c r="AK252" s="225"/>
    </row>
    <row r="253" spans="1:37">
      <c r="A253" s="224"/>
      <c r="C253" s="225"/>
      <c r="D253" s="226"/>
      <c r="E253" s="225"/>
      <c r="F253" s="225"/>
      <c r="G253" s="225"/>
      <c r="L253" s="225"/>
      <c r="M253" s="225"/>
      <c r="N253" s="225"/>
      <c r="O253" s="225"/>
      <c r="P253" s="225"/>
      <c r="Q253" s="225"/>
      <c r="R253" s="225"/>
      <c r="S253" s="225"/>
      <c r="T253" s="225"/>
      <c r="U253" s="225"/>
      <c r="V253" s="225"/>
      <c r="W253" s="225"/>
      <c r="X253" s="225"/>
      <c r="Y253" s="225"/>
      <c r="Z253" s="225"/>
      <c r="AA253" s="225"/>
      <c r="AB253" s="225"/>
      <c r="AC253" s="225"/>
      <c r="AD253" s="225"/>
      <c r="AE253" s="225"/>
      <c r="AF253" s="225"/>
      <c r="AG253" s="225"/>
      <c r="AH253" s="225"/>
      <c r="AI253" s="225"/>
      <c r="AJ253" s="225"/>
      <c r="AK253" s="225"/>
    </row>
    <row r="254" spans="1:37">
      <c r="A254" s="224"/>
      <c r="C254" s="225"/>
      <c r="D254" s="226"/>
      <c r="E254" s="225"/>
      <c r="F254" s="225"/>
      <c r="G254" s="225"/>
      <c r="L254" s="225"/>
      <c r="M254" s="225"/>
      <c r="N254" s="225"/>
      <c r="O254" s="225"/>
      <c r="P254" s="225"/>
      <c r="Q254" s="225"/>
      <c r="R254" s="225"/>
      <c r="S254" s="225"/>
      <c r="T254" s="225"/>
      <c r="U254" s="225"/>
      <c r="V254" s="225"/>
      <c r="W254" s="225"/>
      <c r="X254" s="225"/>
      <c r="Y254" s="225"/>
      <c r="Z254" s="225"/>
      <c r="AA254" s="225"/>
      <c r="AB254" s="225"/>
      <c r="AC254" s="225"/>
      <c r="AD254" s="225"/>
      <c r="AE254" s="225"/>
      <c r="AF254" s="225"/>
      <c r="AG254" s="225"/>
      <c r="AH254" s="225"/>
      <c r="AI254" s="225"/>
      <c r="AJ254" s="225"/>
      <c r="AK254" s="225"/>
    </row>
    <row r="255" spans="1:37">
      <c r="A255" s="224"/>
      <c r="C255" s="225"/>
      <c r="D255" s="226"/>
      <c r="E255" s="225"/>
      <c r="F255" s="225"/>
      <c r="G255" s="225"/>
      <c r="L255" s="225"/>
      <c r="M255" s="225"/>
      <c r="N255" s="225"/>
      <c r="O255" s="225"/>
      <c r="P255" s="225"/>
      <c r="Q255" s="225"/>
      <c r="R255" s="225"/>
      <c r="S255" s="225"/>
      <c r="T255" s="225"/>
      <c r="U255" s="225"/>
      <c r="V255" s="225"/>
      <c r="W255" s="225"/>
      <c r="X255" s="225"/>
      <c r="Y255" s="225"/>
      <c r="Z255" s="225"/>
      <c r="AA255" s="225"/>
      <c r="AB255" s="225"/>
      <c r="AC255" s="225"/>
      <c r="AD255" s="225"/>
      <c r="AE255" s="225"/>
      <c r="AF255" s="225"/>
      <c r="AG255" s="225"/>
      <c r="AH255" s="225"/>
      <c r="AI255" s="225"/>
      <c r="AJ255" s="225"/>
      <c r="AK255" s="225"/>
    </row>
    <row r="256" spans="1:37">
      <c r="A256" s="224"/>
      <c r="C256" s="225"/>
      <c r="D256" s="226"/>
      <c r="E256" s="225"/>
      <c r="F256" s="225"/>
      <c r="G256" s="225"/>
      <c r="L256" s="225"/>
      <c r="M256" s="225"/>
      <c r="N256" s="225"/>
      <c r="O256" s="225"/>
      <c r="P256" s="225"/>
      <c r="Q256" s="225"/>
      <c r="R256" s="225"/>
      <c r="S256" s="225"/>
      <c r="T256" s="225"/>
      <c r="U256" s="225"/>
      <c r="V256" s="225"/>
      <c r="W256" s="225"/>
      <c r="X256" s="225"/>
      <c r="Y256" s="225"/>
      <c r="Z256" s="225"/>
      <c r="AA256" s="225"/>
      <c r="AB256" s="225"/>
      <c r="AC256" s="225"/>
      <c r="AD256" s="225"/>
      <c r="AE256" s="225"/>
      <c r="AF256" s="225"/>
      <c r="AG256" s="225"/>
      <c r="AH256" s="225"/>
      <c r="AI256" s="225"/>
      <c r="AJ256" s="225"/>
      <c r="AK256" s="225"/>
    </row>
    <row r="257" spans="1:37">
      <c r="A257" s="224"/>
      <c r="B257" s="221"/>
      <c r="C257" s="225"/>
      <c r="D257" s="226"/>
      <c r="E257" s="225"/>
      <c r="F257" s="225"/>
      <c r="G257" s="225"/>
      <c r="L257" s="225"/>
      <c r="M257" s="225"/>
      <c r="N257" s="225"/>
      <c r="O257" s="225"/>
      <c r="P257" s="225"/>
      <c r="Q257" s="225"/>
      <c r="R257" s="225"/>
      <c r="S257" s="225"/>
      <c r="T257" s="225"/>
      <c r="U257" s="225"/>
      <c r="V257" s="225"/>
      <c r="W257" s="225"/>
      <c r="X257" s="225"/>
      <c r="Y257" s="225"/>
      <c r="Z257" s="225"/>
      <c r="AA257" s="225"/>
      <c r="AB257" s="225"/>
      <c r="AC257" s="225"/>
      <c r="AD257" s="225"/>
      <c r="AE257" s="225"/>
      <c r="AF257" s="225"/>
      <c r="AG257" s="225"/>
      <c r="AH257" s="225"/>
      <c r="AI257" s="225"/>
      <c r="AJ257" s="225"/>
      <c r="AK257" s="225"/>
    </row>
    <row r="258" spans="1:37">
      <c r="A258" s="224"/>
      <c r="B258" s="221"/>
      <c r="C258" s="225"/>
      <c r="D258" s="226"/>
      <c r="E258" s="225"/>
      <c r="F258" s="225"/>
      <c r="G258" s="225"/>
      <c r="L258" s="225"/>
      <c r="M258" s="225"/>
      <c r="N258" s="225"/>
      <c r="O258" s="225"/>
      <c r="P258" s="225"/>
      <c r="Q258" s="225"/>
      <c r="R258" s="225"/>
      <c r="S258" s="225"/>
      <c r="T258" s="225"/>
      <c r="U258" s="225"/>
      <c r="V258" s="225"/>
      <c r="W258" s="225"/>
      <c r="X258" s="225"/>
      <c r="Y258" s="225"/>
      <c r="Z258" s="225"/>
      <c r="AA258" s="225"/>
      <c r="AB258" s="225"/>
      <c r="AC258" s="225"/>
      <c r="AD258" s="225"/>
      <c r="AE258" s="225"/>
      <c r="AF258" s="225"/>
      <c r="AG258" s="225"/>
      <c r="AH258" s="225"/>
      <c r="AI258" s="225"/>
      <c r="AJ258" s="225"/>
      <c r="AK258" s="225"/>
    </row>
    <row r="259" spans="1:37">
      <c r="A259" s="224"/>
      <c r="B259" s="225"/>
      <c r="C259" s="225"/>
      <c r="D259" s="225"/>
      <c r="E259" s="225"/>
      <c r="F259" s="225"/>
      <c r="G259" s="225"/>
      <c r="L259" s="225"/>
      <c r="M259" s="225"/>
      <c r="N259" s="225"/>
      <c r="O259" s="225"/>
      <c r="P259" s="225"/>
      <c r="Q259" s="225"/>
      <c r="R259" s="225"/>
      <c r="S259" s="225"/>
      <c r="T259" s="225"/>
      <c r="U259" s="225"/>
      <c r="V259" s="225"/>
      <c r="W259" s="225"/>
      <c r="X259" s="225"/>
      <c r="Y259" s="225"/>
      <c r="Z259" s="225"/>
      <c r="AA259" s="225"/>
      <c r="AB259" s="225"/>
      <c r="AC259" s="225"/>
      <c r="AD259" s="225"/>
      <c r="AE259" s="225"/>
      <c r="AF259" s="225"/>
      <c r="AG259" s="225"/>
      <c r="AH259" s="225"/>
      <c r="AI259" s="225"/>
      <c r="AJ259" s="225"/>
      <c r="AK259" s="225"/>
    </row>
    <row r="260" spans="1:37">
      <c r="A260" s="224"/>
      <c r="B260" s="225"/>
      <c r="C260" s="225"/>
      <c r="D260" s="225"/>
      <c r="E260" s="225"/>
      <c r="F260" s="225"/>
      <c r="G260" s="225"/>
      <c r="L260" s="225"/>
      <c r="M260" s="225"/>
      <c r="N260" s="225"/>
      <c r="O260" s="225"/>
      <c r="P260" s="225"/>
      <c r="Q260" s="225"/>
      <c r="R260" s="225"/>
      <c r="S260" s="225"/>
      <c r="T260" s="225"/>
      <c r="U260" s="225"/>
      <c r="V260" s="225"/>
      <c r="W260" s="225"/>
      <c r="X260" s="225"/>
      <c r="Y260" s="225"/>
      <c r="Z260" s="225"/>
      <c r="AA260" s="225"/>
      <c r="AB260" s="225"/>
      <c r="AC260" s="225"/>
      <c r="AD260" s="225"/>
      <c r="AE260" s="225"/>
      <c r="AF260" s="225"/>
      <c r="AG260" s="225"/>
      <c r="AH260" s="225"/>
      <c r="AI260" s="225"/>
      <c r="AJ260" s="225"/>
      <c r="AK260" s="225"/>
    </row>
    <row r="261" spans="1:37">
      <c r="A261" s="224"/>
      <c r="B261" s="225"/>
      <c r="C261" s="225"/>
      <c r="D261" s="225"/>
      <c r="E261" s="225"/>
      <c r="F261" s="225"/>
      <c r="G261" s="225"/>
      <c r="L261" s="225"/>
      <c r="M261" s="225"/>
      <c r="N261" s="225"/>
      <c r="O261" s="225"/>
      <c r="P261" s="225"/>
      <c r="Q261" s="225"/>
      <c r="R261" s="225"/>
      <c r="S261" s="225"/>
      <c r="T261" s="225"/>
      <c r="U261" s="225"/>
      <c r="V261" s="225"/>
      <c r="W261" s="225"/>
      <c r="X261" s="225"/>
      <c r="Y261" s="225"/>
      <c r="Z261" s="225"/>
      <c r="AA261" s="225"/>
      <c r="AB261" s="225"/>
      <c r="AC261" s="225"/>
      <c r="AD261" s="225"/>
      <c r="AE261" s="225"/>
      <c r="AF261" s="225"/>
      <c r="AG261" s="225"/>
      <c r="AH261" s="225"/>
      <c r="AI261" s="225"/>
      <c r="AJ261" s="225"/>
      <c r="AK261" s="225"/>
    </row>
    <row r="262" spans="1:37">
      <c r="A262" s="224"/>
      <c r="B262" s="225"/>
      <c r="C262" s="225"/>
      <c r="D262" s="225"/>
      <c r="E262" s="225"/>
      <c r="F262" s="225"/>
      <c r="G262" s="225"/>
      <c r="L262" s="225"/>
      <c r="M262" s="225"/>
      <c r="N262" s="225"/>
      <c r="O262" s="225"/>
      <c r="P262" s="225"/>
      <c r="Q262" s="225"/>
      <c r="R262" s="225"/>
      <c r="S262" s="225"/>
      <c r="T262" s="225"/>
      <c r="U262" s="225"/>
      <c r="V262" s="225"/>
      <c r="W262" s="225"/>
      <c r="X262" s="225"/>
      <c r="Y262" s="225"/>
      <c r="Z262" s="225"/>
      <c r="AA262" s="225"/>
      <c r="AB262" s="225"/>
      <c r="AC262" s="225"/>
      <c r="AD262" s="225"/>
      <c r="AE262" s="225"/>
      <c r="AF262" s="225"/>
      <c r="AG262" s="225"/>
      <c r="AH262" s="225"/>
      <c r="AI262" s="225"/>
      <c r="AJ262" s="225"/>
      <c r="AK262" s="225"/>
    </row>
    <row r="263" spans="1:37">
      <c r="A263" s="224"/>
      <c r="B263" s="225"/>
      <c r="C263" s="225"/>
      <c r="D263" s="225"/>
      <c r="E263" s="225"/>
      <c r="F263" s="225"/>
      <c r="G263" s="225"/>
      <c r="H263" s="225"/>
      <c r="I263" s="225"/>
      <c r="J263" s="225"/>
      <c r="K263" s="225"/>
      <c r="L263" s="225"/>
      <c r="M263" s="225"/>
      <c r="N263" s="225"/>
      <c r="O263" s="225"/>
      <c r="P263" s="225"/>
      <c r="Q263" s="225"/>
      <c r="R263" s="225"/>
      <c r="S263" s="225"/>
      <c r="T263" s="225"/>
      <c r="U263" s="225"/>
      <c r="V263" s="225"/>
      <c r="W263" s="225"/>
      <c r="X263" s="225"/>
      <c r="Y263" s="225"/>
      <c r="Z263" s="225"/>
      <c r="AA263" s="225"/>
      <c r="AB263" s="225"/>
      <c r="AC263" s="225"/>
      <c r="AD263" s="225"/>
      <c r="AE263" s="225"/>
      <c r="AF263" s="225"/>
      <c r="AG263" s="225"/>
      <c r="AH263" s="225"/>
      <c r="AI263" s="225"/>
      <c r="AJ263" s="225"/>
      <c r="AK263" s="225"/>
    </row>
    <row r="264" spans="1:37">
      <c r="A264" s="224"/>
      <c r="B264" s="225"/>
      <c r="C264" s="225"/>
      <c r="D264" s="225"/>
      <c r="E264" s="225"/>
      <c r="F264" s="225"/>
      <c r="G264" s="225"/>
      <c r="H264" s="225"/>
      <c r="I264" s="225"/>
      <c r="J264" s="225"/>
      <c r="K264" s="225"/>
      <c r="L264" s="225"/>
      <c r="M264" s="225"/>
      <c r="N264" s="225"/>
      <c r="O264" s="225"/>
      <c r="P264" s="225"/>
      <c r="Q264" s="225"/>
      <c r="R264" s="225"/>
      <c r="S264" s="225"/>
      <c r="T264" s="225"/>
      <c r="U264" s="225"/>
      <c r="V264" s="225"/>
      <c r="W264" s="225"/>
      <c r="X264" s="225"/>
      <c r="Y264" s="225"/>
      <c r="Z264" s="225"/>
      <c r="AA264" s="225"/>
      <c r="AB264" s="225"/>
      <c r="AC264" s="225"/>
      <c r="AD264" s="225"/>
      <c r="AE264" s="225"/>
      <c r="AF264" s="225"/>
      <c r="AG264" s="225"/>
      <c r="AH264" s="225"/>
      <c r="AI264" s="225"/>
      <c r="AJ264" s="225"/>
      <c r="AK264" s="225"/>
    </row>
    <row r="265" spans="1:37">
      <c r="A265" s="224"/>
      <c r="B265" s="225"/>
      <c r="C265" s="225"/>
      <c r="D265" s="225"/>
      <c r="E265" s="225"/>
      <c r="F265" s="225"/>
      <c r="G265" s="225"/>
      <c r="H265" s="225"/>
      <c r="I265" s="225"/>
      <c r="J265" s="225"/>
      <c r="K265" s="225"/>
      <c r="L265" s="225"/>
      <c r="M265" s="225"/>
      <c r="N265" s="225"/>
      <c r="O265" s="225"/>
      <c r="P265" s="225"/>
      <c r="Q265" s="225"/>
      <c r="R265" s="225"/>
      <c r="S265" s="225"/>
      <c r="T265" s="225"/>
      <c r="U265" s="225"/>
      <c r="V265" s="225"/>
      <c r="W265" s="225"/>
      <c r="X265" s="225"/>
      <c r="Y265" s="225"/>
      <c r="Z265" s="225"/>
      <c r="AA265" s="225"/>
      <c r="AB265" s="225"/>
      <c r="AC265" s="225"/>
      <c r="AD265" s="225"/>
      <c r="AE265" s="225"/>
      <c r="AF265" s="225"/>
      <c r="AG265" s="225"/>
      <c r="AH265" s="225"/>
      <c r="AI265" s="225"/>
      <c r="AJ265" s="225"/>
      <c r="AK265" s="225"/>
    </row>
    <row r="266" spans="1:37">
      <c r="A266" s="224"/>
      <c r="B266" s="225"/>
      <c r="C266" s="225"/>
      <c r="D266" s="225"/>
      <c r="E266" s="225"/>
      <c r="F266" s="225"/>
      <c r="G266" s="225"/>
      <c r="H266" s="225"/>
      <c r="I266" s="225"/>
      <c r="J266" s="225"/>
      <c r="K266" s="225"/>
      <c r="L266" s="225"/>
      <c r="M266" s="225"/>
      <c r="N266" s="225"/>
      <c r="O266" s="225"/>
      <c r="P266" s="225"/>
      <c r="Q266" s="225"/>
      <c r="R266" s="225"/>
      <c r="S266" s="225"/>
      <c r="T266" s="225"/>
      <c r="U266" s="225"/>
      <c r="V266" s="225"/>
      <c r="W266" s="225"/>
      <c r="X266" s="225"/>
      <c r="Y266" s="225"/>
      <c r="Z266" s="225"/>
      <c r="AA266" s="225"/>
      <c r="AB266" s="225"/>
      <c r="AC266" s="225"/>
      <c r="AD266" s="225"/>
      <c r="AE266" s="225"/>
      <c r="AF266" s="225"/>
      <c r="AG266" s="225"/>
      <c r="AH266" s="225"/>
      <c r="AI266" s="225"/>
      <c r="AJ266" s="225"/>
      <c r="AK266" s="225"/>
    </row>
    <row r="267" spans="1:37">
      <c r="A267" s="224"/>
      <c r="B267" s="225"/>
      <c r="C267" s="225"/>
      <c r="D267" s="225"/>
      <c r="E267" s="225"/>
      <c r="F267" s="225"/>
      <c r="G267" s="225"/>
      <c r="H267" s="225"/>
      <c r="I267" s="225"/>
      <c r="J267" s="225"/>
      <c r="K267" s="225"/>
      <c r="L267" s="225"/>
      <c r="M267" s="225"/>
      <c r="N267" s="225"/>
      <c r="O267" s="225"/>
      <c r="P267" s="225"/>
      <c r="Q267" s="225"/>
      <c r="R267" s="225"/>
      <c r="S267" s="225"/>
      <c r="T267" s="225"/>
      <c r="U267" s="225"/>
      <c r="V267" s="225"/>
      <c r="W267" s="225"/>
      <c r="X267" s="225"/>
      <c r="Y267" s="225"/>
      <c r="Z267" s="225"/>
      <c r="AA267" s="225"/>
      <c r="AB267" s="225"/>
      <c r="AC267" s="225"/>
      <c r="AD267" s="225"/>
      <c r="AE267" s="225"/>
      <c r="AF267" s="225"/>
      <c r="AG267" s="225"/>
      <c r="AH267" s="225"/>
      <c r="AI267" s="225"/>
      <c r="AJ267" s="225"/>
      <c r="AK267" s="225"/>
    </row>
    <row r="268" spans="1:37">
      <c r="A268" s="224"/>
      <c r="B268" s="225"/>
      <c r="C268" s="225"/>
      <c r="D268" s="225"/>
      <c r="E268" s="225"/>
      <c r="F268" s="225"/>
      <c r="G268" s="225"/>
      <c r="H268" s="225"/>
      <c r="I268" s="225"/>
      <c r="J268" s="225"/>
      <c r="K268" s="225"/>
      <c r="L268" s="225"/>
      <c r="M268" s="225"/>
      <c r="N268" s="225"/>
      <c r="O268" s="225"/>
      <c r="P268" s="225"/>
      <c r="Q268" s="225"/>
      <c r="R268" s="225"/>
      <c r="S268" s="225"/>
      <c r="T268" s="225"/>
      <c r="U268" s="225"/>
      <c r="V268" s="225"/>
      <c r="W268" s="225"/>
      <c r="X268" s="225"/>
      <c r="Y268" s="225"/>
      <c r="Z268" s="225"/>
      <c r="AA268" s="225"/>
      <c r="AB268" s="225"/>
      <c r="AC268" s="225"/>
      <c r="AD268" s="225"/>
      <c r="AE268" s="225"/>
      <c r="AF268" s="225"/>
      <c r="AG268" s="225"/>
      <c r="AH268" s="225"/>
      <c r="AI268" s="225"/>
      <c r="AJ268" s="225"/>
      <c r="AK268" s="225"/>
    </row>
    <row r="269" spans="1:37">
      <c r="A269" s="224"/>
      <c r="B269" s="225"/>
      <c r="C269" s="225"/>
      <c r="D269" s="225"/>
      <c r="E269" s="225"/>
      <c r="F269" s="225"/>
      <c r="G269" s="225"/>
      <c r="H269" s="225"/>
      <c r="I269" s="225"/>
      <c r="J269" s="225"/>
      <c r="K269" s="225"/>
      <c r="L269" s="225"/>
      <c r="M269" s="225"/>
      <c r="N269" s="225"/>
      <c r="O269" s="225"/>
      <c r="P269" s="225"/>
      <c r="Q269" s="225"/>
      <c r="R269" s="225"/>
      <c r="S269" s="225"/>
      <c r="T269" s="225"/>
      <c r="U269" s="225"/>
      <c r="V269" s="225"/>
      <c r="W269" s="225"/>
      <c r="X269" s="225"/>
      <c r="Y269" s="225"/>
      <c r="Z269" s="225"/>
      <c r="AA269" s="225"/>
      <c r="AB269" s="225"/>
      <c r="AC269" s="225"/>
      <c r="AD269" s="225"/>
      <c r="AE269" s="225"/>
      <c r="AF269" s="225"/>
      <c r="AG269" s="225"/>
      <c r="AH269" s="225"/>
      <c r="AI269" s="225"/>
      <c r="AJ269" s="225"/>
      <c r="AK269" s="225"/>
    </row>
    <row r="270" spans="1:37">
      <c r="A270" s="224"/>
      <c r="B270" s="225"/>
      <c r="C270" s="225"/>
      <c r="D270" s="225"/>
      <c r="E270" s="225"/>
      <c r="F270" s="225"/>
      <c r="G270" s="225"/>
      <c r="H270" s="225"/>
      <c r="I270" s="225"/>
      <c r="J270" s="225"/>
      <c r="K270" s="225"/>
      <c r="L270" s="225"/>
      <c r="M270" s="225"/>
      <c r="N270" s="225"/>
      <c r="O270" s="225"/>
      <c r="P270" s="225"/>
      <c r="Q270" s="225"/>
      <c r="R270" s="225"/>
      <c r="S270" s="225"/>
      <c r="T270" s="225"/>
      <c r="U270" s="225"/>
      <c r="V270" s="225"/>
      <c r="W270" s="225"/>
      <c r="X270" s="225"/>
      <c r="Y270" s="225"/>
      <c r="Z270" s="225"/>
      <c r="AA270" s="225"/>
      <c r="AB270" s="225"/>
      <c r="AC270" s="225"/>
      <c r="AD270" s="225"/>
      <c r="AE270" s="225"/>
      <c r="AF270" s="225"/>
      <c r="AG270" s="225"/>
      <c r="AH270" s="225"/>
      <c r="AI270" s="225"/>
      <c r="AJ270" s="225"/>
      <c r="AK270" s="225"/>
    </row>
    <row r="271" spans="1:37">
      <c r="A271" s="224"/>
      <c r="B271" s="225"/>
      <c r="C271" s="225"/>
      <c r="D271" s="225"/>
      <c r="E271" s="225"/>
      <c r="F271" s="225"/>
      <c r="G271" s="225"/>
      <c r="H271" s="225"/>
      <c r="I271" s="225"/>
      <c r="J271" s="225"/>
      <c r="K271" s="225"/>
      <c r="L271" s="225"/>
      <c r="M271" s="225"/>
      <c r="N271" s="225"/>
      <c r="O271" s="225"/>
      <c r="P271" s="225"/>
      <c r="Q271" s="225"/>
      <c r="R271" s="225"/>
      <c r="S271" s="225"/>
      <c r="T271" s="225"/>
      <c r="U271" s="225"/>
      <c r="V271" s="225"/>
      <c r="W271" s="225"/>
      <c r="X271" s="225"/>
      <c r="Y271" s="225"/>
      <c r="Z271" s="225"/>
      <c r="AA271" s="225"/>
      <c r="AB271" s="225"/>
      <c r="AC271" s="225"/>
      <c r="AD271" s="225"/>
      <c r="AE271" s="225"/>
      <c r="AF271" s="225"/>
      <c r="AG271" s="225"/>
      <c r="AH271" s="225"/>
      <c r="AI271" s="225"/>
      <c r="AJ271" s="225"/>
      <c r="AK271" s="225"/>
    </row>
    <row r="272" spans="1:37">
      <c r="A272" s="224"/>
      <c r="B272" s="225"/>
      <c r="C272" s="225"/>
      <c r="D272" s="225"/>
      <c r="E272" s="225"/>
      <c r="F272" s="225"/>
      <c r="G272" s="225"/>
      <c r="H272" s="225"/>
      <c r="I272" s="225"/>
      <c r="J272" s="225"/>
      <c r="K272" s="225"/>
      <c r="L272" s="225"/>
      <c r="M272" s="225"/>
      <c r="N272" s="225"/>
      <c r="O272" s="225"/>
      <c r="P272" s="225"/>
      <c r="Q272" s="225"/>
      <c r="R272" s="225"/>
      <c r="S272" s="225"/>
      <c r="T272" s="225"/>
      <c r="U272" s="225"/>
      <c r="V272" s="225"/>
      <c r="W272" s="225"/>
      <c r="X272" s="225"/>
      <c r="Y272" s="225"/>
      <c r="Z272" s="225"/>
      <c r="AA272" s="225"/>
      <c r="AB272" s="225"/>
      <c r="AC272" s="225"/>
      <c r="AD272" s="225"/>
      <c r="AE272" s="225"/>
      <c r="AF272" s="225"/>
      <c r="AG272" s="225"/>
      <c r="AH272" s="225"/>
      <c r="AI272" s="225"/>
      <c r="AJ272" s="225"/>
      <c r="AK272" s="225"/>
    </row>
    <row r="273" spans="1:37">
      <c r="A273" s="224"/>
      <c r="B273" s="225"/>
      <c r="C273" s="225"/>
      <c r="D273" s="225"/>
      <c r="E273" s="225"/>
      <c r="F273" s="225"/>
      <c r="G273" s="225"/>
      <c r="H273" s="225"/>
      <c r="I273" s="225"/>
      <c r="J273" s="225"/>
      <c r="K273" s="225"/>
      <c r="L273" s="225"/>
      <c r="M273" s="225"/>
      <c r="N273" s="225"/>
      <c r="O273" s="225"/>
      <c r="P273" s="225"/>
      <c r="Q273" s="225"/>
      <c r="R273" s="225"/>
      <c r="S273" s="225"/>
      <c r="T273" s="225"/>
      <c r="U273" s="225"/>
      <c r="V273" s="225"/>
      <c r="W273" s="225"/>
      <c r="X273" s="225"/>
      <c r="Y273" s="225"/>
      <c r="Z273" s="225"/>
      <c r="AA273" s="225"/>
      <c r="AB273" s="225"/>
      <c r="AC273" s="225"/>
      <c r="AD273" s="225"/>
      <c r="AE273" s="225"/>
      <c r="AF273" s="225"/>
      <c r="AG273" s="225"/>
      <c r="AH273" s="225"/>
      <c r="AI273" s="225"/>
      <c r="AJ273" s="225"/>
      <c r="AK273" s="225"/>
    </row>
    <row r="274" spans="1:37">
      <c r="A274" s="224"/>
      <c r="B274" s="225"/>
      <c r="C274" s="225"/>
      <c r="D274" s="225"/>
      <c r="E274" s="225"/>
      <c r="F274" s="225"/>
      <c r="G274" s="225"/>
      <c r="H274" s="225"/>
      <c r="I274" s="225"/>
      <c r="J274" s="225"/>
      <c r="K274" s="225"/>
      <c r="L274" s="225"/>
      <c r="M274" s="225"/>
      <c r="N274" s="225"/>
      <c r="O274" s="225"/>
      <c r="P274" s="225"/>
      <c r="Q274" s="225"/>
      <c r="R274" s="225"/>
      <c r="S274" s="225"/>
      <c r="T274" s="225"/>
      <c r="U274" s="225"/>
      <c r="V274" s="225"/>
      <c r="W274" s="225"/>
      <c r="X274" s="225"/>
      <c r="Y274" s="225"/>
      <c r="Z274" s="225"/>
      <c r="AA274" s="225"/>
      <c r="AB274" s="225"/>
      <c r="AC274" s="225"/>
      <c r="AD274" s="225"/>
      <c r="AE274" s="225"/>
      <c r="AF274" s="225"/>
      <c r="AG274" s="225"/>
      <c r="AH274" s="225"/>
      <c r="AI274" s="225"/>
      <c r="AJ274" s="225"/>
      <c r="AK274" s="225"/>
    </row>
    <row r="275" spans="1:37">
      <c r="A275" s="224"/>
      <c r="B275" s="225"/>
      <c r="C275" s="225"/>
      <c r="D275" s="225"/>
      <c r="E275" s="225"/>
      <c r="F275" s="225"/>
      <c r="G275" s="225"/>
      <c r="H275" s="225"/>
      <c r="I275" s="225"/>
      <c r="J275" s="225"/>
      <c r="K275" s="225"/>
      <c r="L275" s="225"/>
      <c r="M275" s="225"/>
      <c r="N275" s="225"/>
      <c r="O275" s="225"/>
      <c r="P275" s="225"/>
      <c r="Q275" s="225"/>
      <c r="R275" s="225"/>
      <c r="S275" s="225"/>
      <c r="T275" s="225"/>
      <c r="U275" s="225"/>
      <c r="V275" s="225"/>
      <c r="W275" s="225"/>
      <c r="X275" s="225"/>
      <c r="Y275" s="225"/>
      <c r="Z275" s="225"/>
      <c r="AA275" s="225"/>
      <c r="AB275" s="225"/>
      <c r="AC275" s="225"/>
      <c r="AD275" s="225"/>
      <c r="AE275" s="225"/>
      <c r="AF275" s="225"/>
      <c r="AG275" s="225"/>
      <c r="AH275" s="225"/>
      <c r="AI275" s="225"/>
      <c r="AJ275" s="225"/>
      <c r="AK275" s="225"/>
    </row>
    <row r="276" spans="1:37">
      <c r="A276" s="224"/>
      <c r="B276" s="225"/>
      <c r="C276" s="225"/>
      <c r="D276" s="225"/>
      <c r="E276" s="225"/>
      <c r="F276" s="225"/>
      <c r="G276" s="225"/>
      <c r="H276" s="225"/>
      <c r="I276" s="225"/>
      <c r="J276" s="225"/>
      <c r="K276" s="225"/>
      <c r="L276" s="225"/>
      <c r="M276" s="225"/>
      <c r="N276" s="225"/>
      <c r="O276" s="225"/>
      <c r="P276" s="225"/>
      <c r="Q276" s="225"/>
      <c r="R276" s="225"/>
      <c r="S276" s="225"/>
      <c r="T276" s="225"/>
      <c r="U276" s="225"/>
      <c r="V276" s="225"/>
      <c r="W276" s="225"/>
      <c r="X276" s="225"/>
      <c r="Y276" s="225"/>
      <c r="Z276" s="225"/>
      <c r="AA276" s="225"/>
      <c r="AB276" s="225"/>
      <c r="AC276" s="225"/>
      <c r="AD276" s="225"/>
      <c r="AE276" s="225"/>
      <c r="AF276" s="225"/>
      <c r="AG276" s="225"/>
      <c r="AH276" s="225"/>
      <c r="AI276" s="225"/>
      <c r="AJ276" s="225"/>
      <c r="AK276" s="225"/>
    </row>
    <row r="277" spans="1:37">
      <c r="A277" s="224"/>
      <c r="B277" s="225"/>
      <c r="C277" s="225"/>
      <c r="D277" s="225"/>
      <c r="E277" s="225"/>
      <c r="F277" s="225"/>
      <c r="G277" s="225"/>
      <c r="H277" s="225"/>
      <c r="I277" s="225"/>
      <c r="J277" s="225"/>
      <c r="K277" s="225"/>
      <c r="L277" s="225"/>
      <c r="M277" s="225"/>
      <c r="N277" s="225"/>
      <c r="O277" s="225"/>
      <c r="P277" s="225"/>
      <c r="Q277" s="225"/>
      <c r="R277" s="225"/>
      <c r="S277" s="225"/>
      <c r="T277" s="225"/>
      <c r="U277" s="225"/>
      <c r="V277" s="225"/>
      <c r="W277" s="225"/>
      <c r="X277" s="225"/>
      <c r="Y277" s="225"/>
      <c r="Z277" s="225"/>
      <c r="AA277" s="225"/>
      <c r="AB277" s="225"/>
      <c r="AC277" s="225"/>
      <c r="AD277" s="225"/>
      <c r="AE277" s="225"/>
      <c r="AF277" s="225"/>
      <c r="AG277" s="225"/>
      <c r="AH277" s="225"/>
      <c r="AI277" s="225"/>
      <c r="AJ277" s="225"/>
      <c r="AK277" s="225"/>
    </row>
    <row r="278" spans="1:37">
      <c r="A278" s="224"/>
      <c r="B278" s="225"/>
      <c r="C278" s="225"/>
      <c r="D278" s="225"/>
      <c r="E278" s="225"/>
      <c r="F278" s="225"/>
      <c r="G278" s="225"/>
      <c r="H278" s="225"/>
      <c r="I278" s="225"/>
      <c r="J278" s="225"/>
      <c r="K278" s="225"/>
      <c r="L278" s="225"/>
      <c r="M278" s="225"/>
      <c r="N278" s="225"/>
      <c r="O278" s="225"/>
      <c r="P278" s="225"/>
      <c r="Q278" s="225"/>
      <c r="R278" s="225"/>
      <c r="S278" s="225"/>
      <c r="T278" s="225"/>
      <c r="U278" s="225"/>
      <c r="V278" s="225"/>
      <c r="W278" s="225"/>
      <c r="X278" s="225"/>
      <c r="Y278" s="225"/>
      <c r="Z278" s="225"/>
      <c r="AA278" s="225"/>
      <c r="AB278" s="225"/>
      <c r="AC278" s="225"/>
      <c r="AD278" s="225"/>
      <c r="AE278" s="225"/>
      <c r="AF278" s="225"/>
      <c r="AG278" s="225"/>
      <c r="AH278" s="225"/>
      <c r="AI278" s="225"/>
      <c r="AJ278" s="225"/>
      <c r="AK278" s="225"/>
    </row>
    <row r="279" spans="1:37">
      <c r="A279" s="224"/>
      <c r="B279" s="225"/>
      <c r="C279" s="225"/>
      <c r="D279" s="225"/>
      <c r="E279" s="225"/>
      <c r="F279" s="225"/>
      <c r="G279" s="225"/>
      <c r="H279" s="225"/>
      <c r="I279" s="225"/>
      <c r="J279" s="225"/>
      <c r="K279" s="225"/>
      <c r="L279" s="225"/>
      <c r="M279" s="225"/>
      <c r="N279" s="225"/>
      <c r="O279" s="225"/>
      <c r="P279" s="225"/>
      <c r="Q279" s="225"/>
      <c r="R279" s="225"/>
      <c r="S279" s="225"/>
      <c r="T279" s="225"/>
      <c r="U279" s="225"/>
      <c r="V279" s="225"/>
      <c r="W279" s="225"/>
      <c r="X279" s="225"/>
      <c r="Y279" s="225"/>
      <c r="Z279" s="225"/>
      <c r="AA279" s="225"/>
      <c r="AB279" s="225"/>
      <c r="AC279" s="225"/>
      <c r="AD279" s="225"/>
      <c r="AE279" s="225"/>
      <c r="AF279" s="225"/>
      <c r="AG279" s="225"/>
      <c r="AH279" s="225"/>
      <c r="AI279" s="225"/>
      <c r="AJ279" s="225"/>
      <c r="AK279" s="225"/>
    </row>
    <row r="280" spans="1:37">
      <c r="A280" s="224"/>
      <c r="B280" s="225"/>
      <c r="C280" s="225"/>
      <c r="D280" s="225"/>
      <c r="E280" s="225"/>
      <c r="F280" s="225"/>
      <c r="G280" s="225"/>
      <c r="H280" s="225"/>
      <c r="I280" s="225"/>
      <c r="J280" s="225"/>
      <c r="K280" s="225"/>
      <c r="L280" s="225"/>
      <c r="M280" s="225"/>
      <c r="N280" s="225"/>
      <c r="O280" s="225"/>
      <c r="P280" s="225"/>
      <c r="Q280" s="225"/>
      <c r="R280" s="225"/>
      <c r="S280" s="225"/>
      <c r="T280" s="225"/>
      <c r="U280" s="225"/>
      <c r="V280" s="225"/>
      <c r="W280" s="225"/>
      <c r="X280" s="225"/>
      <c r="Y280" s="225"/>
      <c r="Z280" s="225"/>
      <c r="AA280" s="225"/>
      <c r="AB280" s="225"/>
      <c r="AC280" s="225"/>
      <c r="AD280" s="225"/>
      <c r="AE280" s="225"/>
      <c r="AF280" s="225"/>
      <c r="AG280" s="225"/>
      <c r="AH280" s="225"/>
      <c r="AI280" s="225"/>
      <c r="AJ280" s="225"/>
      <c r="AK280" s="225"/>
    </row>
    <row r="281" spans="1:37">
      <c r="A281" s="224"/>
      <c r="B281" s="225"/>
      <c r="C281" s="225"/>
      <c r="D281" s="225"/>
      <c r="E281" s="225"/>
      <c r="F281" s="225"/>
      <c r="G281" s="225"/>
      <c r="H281" s="225"/>
      <c r="I281" s="225"/>
      <c r="J281" s="225"/>
      <c r="K281" s="225"/>
      <c r="L281" s="225"/>
      <c r="M281" s="225"/>
      <c r="N281" s="225"/>
      <c r="O281" s="225"/>
      <c r="P281" s="225"/>
      <c r="Q281" s="225"/>
      <c r="R281" s="225"/>
      <c r="S281" s="225"/>
      <c r="T281" s="225"/>
      <c r="U281" s="225"/>
      <c r="V281" s="225"/>
      <c r="W281" s="225"/>
      <c r="X281" s="225"/>
      <c r="Y281" s="225"/>
      <c r="Z281" s="225"/>
      <c r="AA281" s="225"/>
      <c r="AB281" s="225"/>
      <c r="AC281" s="225"/>
      <c r="AD281" s="225"/>
      <c r="AE281" s="225"/>
      <c r="AF281" s="225"/>
      <c r="AG281" s="225"/>
      <c r="AH281" s="225"/>
      <c r="AI281" s="225"/>
      <c r="AJ281" s="225"/>
      <c r="AK281" s="225"/>
    </row>
    <row r="282" spans="1:37">
      <c r="A282" s="224"/>
      <c r="B282" s="225"/>
      <c r="C282" s="225"/>
      <c r="D282" s="225"/>
      <c r="E282" s="225"/>
      <c r="F282" s="225"/>
      <c r="G282" s="225"/>
      <c r="H282" s="225"/>
      <c r="I282" s="225"/>
      <c r="J282" s="225"/>
      <c r="K282" s="225"/>
      <c r="L282" s="225"/>
      <c r="M282" s="225"/>
      <c r="N282" s="225"/>
      <c r="O282" s="225"/>
      <c r="P282" s="225"/>
      <c r="Q282" s="225"/>
      <c r="R282" s="225"/>
      <c r="S282" s="225"/>
      <c r="T282" s="225"/>
      <c r="U282" s="225"/>
      <c r="V282" s="225"/>
      <c r="W282" s="225"/>
      <c r="X282" s="225"/>
      <c r="Y282" s="225"/>
      <c r="Z282" s="225"/>
      <c r="AA282" s="225"/>
      <c r="AB282" s="225"/>
      <c r="AC282" s="225"/>
      <c r="AD282" s="225"/>
      <c r="AE282" s="225"/>
      <c r="AF282" s="225"/>
      <c r="AG282" s="225"/>
      <c r="AH282" s="225"/>
      <c r="AI282" s="225"/>
      <c r="AJ282" s="225"/>
      <c r="AK282" s="225"/>
    </row>
    <row r="283" spans="1:37">
      <c r="A283" s="224"/>
      <c r="B283" s="225"/>
      <c r="C283" s="225"/>
      <c r="D283" s="225"/>
      <c r="E283" s="225"/>
      <c r="F283" s="225"/>
      <c r="G283" s="225"/>
      <c r="H283" s="225"/>
      <c r="I283" s="225"/>
      <c r="J283" s="225"/>
      <c r="K283" s="225"/>
      <c r="L283" s="225"/>
      <c r="M283" s="225"/>
      <c r="N283" s="225"/>
      <c r="O283" s="225"/>
      <c r="P283" s="225"/>
      <c r="Q283" s="225"/>
      <c r="R283" s="225"/>
      <c r="S283" s="225"/>
      <c r="T283" s="225"/>
      <c r="U283" s="225"/>
      <c r="V283" s="225"/>
      <c r="W283" s="225"/>
      <c r="X283" s="225"/>
      <c r="Y283" s="225"/>
      <c r="Z283" s="225"/>
      <c r="AA283" s="225"/>
      <c r="AB283" s="225"/>
      <c r="AC283" s="225"/>
      <c r="AD283" s="225"/>
      <c r="AE283" s="225"/>
      <c r="AF283" s="225"/>
      <c r="AG283" s="225"/>
      <c r="AH283" s="225"/>
      <c r="AI283" s="225"/>
      <c r="AJ283" s="225"/>
      <c r="AK283" s="225"/>
    </row>
    <row r="284" spans="1:37">
      <c r="A284" s="224"/>
      <c r="B284" s="225"/>
      <c r="C284" s="225"/>
      <c r="D284" s="225"/>
      <c r="E284" s="225"/>
      <c r="F284" s="225"/>
      <c r="G284" s="225"/>
      <c r="H284" s="225"/>
      <c r="I284" s="225"/>
      <c r="J284" s="225"/>
      <c r="K284" s="225"/>
      <c r="L284" s="225"/>
      <c r="M284" s="225"/>
      <c r="N284" s="225"/>
      <c r="O284" s="225"/>
      <c r="P284" s="225"/>
      <c r="Q284" s="225"/>
      <c r="R284" s="225"/>
      <c r="S284" s="225"/>
      <c r="T284" s="225"/>
      <c r="U284" s="225"/>
      <c r="V284" s="225"/>
      <c r="W284" s="225"/>
      <c r="X284" s="225"/>
      <c r="Y284" s="225"/>
      <c r="Z284" s="225"/>
      <c r="AA284" s="225"/>
      <c r="AB284" s="225"/>
      <c r="AC284" s="225"/>
      <c r="AD284" s="225"/>
      <c r="AE284" s="225"/>
      <c r="AF284" s="225"/>
      <c r="AG284" s="225"/>
      <c r="AH284" s="225"/>
      <c r="AI284" s="225"/>
      <c r="AJ284" s="225"/>
      <c r="AK284" s="225"/>
    </row>
    <row r="285" spans="1:37">
      <c r="A285" s="224"/>
      <c r="B285" s="225"/>
      <c r="C285" s="225"/>
      <c r="D285" s="225"/>
      <c r="E285" s="225"/>
      <c r="F285" s="225"/>
      <c r="G285" s="225"/>
      <c r="H285" s="225"/>
      <c r="I285" s="225"/>
      <c r="J285" s="225"/>
      <c r="K285" s="225"/>
      <c r="L285" s="225"/>
      <c r="M285" s="225"/>
      <c r="N285" s="225"/>
      <c r="O285" s="225"/>
      <c r="P285" s="225"/>
      <c r="Q285" s="225"/>
      <c r="R285" s="225"/>
      <c r="S285" s="225"/>
      <c r="T285" s="225"/>
      <c r="U285" s="225"/>
      <c r="V285" s="225"/>
      <c r="W285" s="225"/>
      <c r="X285" s="225"/>
      <c r="Y285" s="225"/>
      <c r="Z285" s="225"/>
      <c r="AA285" s="225"/>
      <c r="AB285" s="225"/>
      <c r="AC285" s="225"/>
      <c r="AD285" s="225"/>
      <c r="AE285" s="225"/>
      <c r="AF285" s="225"/>
      <c r="AG285" s="225"/>
      <c r="AH285" s="225"/>
      <c r="AI285" s="225"/>
      <c r="AJ285" s="225"/>
      <c r="AK285" s="225"/>
    </row>
    <row r="286" spans="1:37">
      <c r="A286" s="224"/>
      <c r="B286" s="225"/>
      <c r="C286" s="225"/>
      <c r="D286" s="225"/>
      <c r="E286" s="225"/>
      <c r="F286" s="225"/>
      <c r="G286" s="225"/>
      <c r="H286" s="225"/>
      <c r="I286" s="225"/>
      <c r="J286" s="225"/>
      <c r="K286" s="225"/>
      <c r="L286" s="225"/>
      <c r="M286" s="225"/>
      <c r="N286" s="225"/>
      <c r="O286" s="225"/>
      <c r="P286" s="225"/>
      <c r="Q286" s="225"/>
      <c r="R286" s="225"/>
      <c r="S286" s="225"/>
      <c r="T286" s="225"/>
      <c r="U286" s="225"/>
      <c r="V286" s="225"/>
      <c r="W286" s="225"/>
      <c r="X286" s="225"/>
      <c r="Y286" s="225"/>
      <c r="Z286" s="225"/>
      <c r="AA286" s="225"/>
      <c r="AB286" s="225"/>
      <c r="AC286" s="225"/>
      <c r="AD286" s="225"/>
      <c r="AE286" s="225"/>
      <c r="AF286" s="225"/>
      <c r="AG286" s="225"/>
      <c r="AH286" s="225"/>
      <c r="AI286" s="225"/>
      <c r="AJ286" s="225"/>
      <c r="AK286" s="225"/>
    </row>
    <row r="287" spans="1:37">
      <c r="A287" s="224"/>
      <c r="B287" s="225"/>
      <c r="C287" s="225"/>
      <c r="D287" s="225"/>
      <c r="E287" s="225"/>
      <c r="F287" s="225"/>
      <c r="G287" s="225"/>
      <c r="H287" s="225"/>
      <c r="I287" s="225"/>
      <c r="J287" s="225"/>
      <c r="K287" s="225"/>
      <c r="L287" s="225"/>
      <c r="M287" s="225"/>
      <c r="N287" s="225"/>
      <c r="O287" s="225"/>
      <c r="P287" s="225"/>
      <c r="Q287" s="225"/>
      <c r="R287" s="225"/>
      <c r="S287" s="225"/>
      <c r="T287" s="225"/>
      <c r="U287" s="225"/>
      <c r="V287" s="225"/>
      <c r="W287" s="225"/>
      <c r="X287" s="225"/>
      <c r="Y287" s="225"/>
      <c r="Z287" s="225"/>
      <c r="AA287" s="225"/>
      <c r="AB287" s="225"/>
      <c r="AC287" s="225"/>
      <c r="AD287" s="225"/>
      <c r="AE287" s="225"/>
      <c r="AF287" s="225"/>
      <c r="AG287" s="225"/>
      <c r="AH287" s="225"/>
      <c r="AI287" s="225"/>
      <c r="AJ287" s="225"/>
      <c r="AK287" s="225"/>
    </row>
    <row r="288" spans="1:37">
      <c r="A288" s="224"/>
      <c r="B288" s="225"/>
      <c r="C288" s="225"/>
      <c r="D288" s="225"/>
      <c r="E288" s="225"/>
      <c r="F288" s="225"/>
      <c r="G288" s="225"/>
      <c r="H288" s="225"/>
      <c r="I288" s="225"/>
      <c r="J288" s="225"/>
      <c r="K288" s="225"/>
      <c r="L288" s="225"/>
      <c r="M288" s="225"/>
      <c r="N288" s="225"/>
      <c r="O288" s="225"/>
      <c r="P288" s="225"/>
      <c r="Q288" s="225"/>
      <c r="R288" s="225"/>
      <c r="S288" s="225"/>
      <c r="T288" s="225"/>
      <c r="U288" s="225"/>
      <c r="V288" s="225"/>
      <c r="W288" s="225"/>
      <c r="X288" s="225"/>
      <c r="Y288" s="225"/>
      <c r="Z288" s="225"/>
      <c r="AA288" s="225"/>
      <c r="AB288" s="225"/>
      <c r="AC288" s="225"/>
      <c r="AD288" s="225"/>
      <c r="AE288" s="225"/>
      <c r="AF288" s="225"/>
      <c r="AG288" s="225"/>
      <c r="AH288" s="225"/>
      <c r="AI288" s="225"/>
      <c r="AJ288" s="225"/>
      <c r="AK288" s="225"/>
    </row>
    <row r="289" spans="1:37">
      <c r="A289" s="224"/>
      <c r="B289" s="225"/>
      <c r="C289" s="225"/>
      <c r="D289" s="225"/>
      <c r="E289" s="225"/>
      <c r="F289" s="225"/>
      <c r="G289" s="225"/>
      <c r="H289" s="225"/>
      <c r="I289" s="225"/>
      <c r="J289" s="225"/>
      <c r="K289" s="225"/>
      <c r="L289" s="225"/>
      <c r="M289" s="225"/>
      <c r="N289" s="225"/>
      <c r="O289" s="225"/>
      <c r="P289" s="225"/>
      <c r="Q289" s="225"/>
      <c r="R289" s="225"/>
      <c r="S289" s="225"/>
      <c r="T289" s="225"/>
      <c r="U289" s="225"/>
      <c r="V289" s="225"/>
      <c r="W289" s="225"/>
      <c r="X289" s="225"/>
      <c r="Y289" s="225"/>
      <c r="Z289" s="225"/>
      <c r="AA289" s="225"/>
      <c r="AB289" s="225"/>
      <c r="AC289" s="225"/>
      <c r="AD289" s="225"/>
      <c r="AE289" s="225"/>
      <c r="AF289" s="225"/>
      <c r="AG289" s="225"/>
      <c r="AH289" s="225"/>
      <c r="AI289" s="225"/>
      <c r="AJ289" s="225"/>
      <c r="AK289" s="225"/>
    </row>
    <row r="290" spans="1:37">
      <c r="A290" s="224"/>
      <c r="B290" s="225"/>
      <c r="C290" s="225"/>
      <c r="D290" s="225"/>
      <c r="E290" s="225"/>
      <c r="F290" s="225"/>
      <c r="G290" s="225"/>
      <c r="H290" s="225"/>
      <c r="I290" s="225"/>
      <c r="J290" s="225"/>
      <c r="K290" s="225"/>
      <c r="L290" s="225"/>
      <c r="M290" s="225"/>
      <c r="N290" s="225"/>
      <c r="O290" s="225"/>
      <c r="P290" s="225"/>
      <c r="Q290" s="225"/>
      <c r="R290" s="225"/>
      <c r="S290" s="225"/>
      <c r="T290" s="225"/>
      <c r="U290" s="225"/>
      <c r="V290" s="225"/>
      <c r="W290" s="225"/>
      <c r="X290" s="225"/>
      <c r="Y290" s="225"/>
      <c r="Z290" s="225"/>
      <c r="AA290" s="225"/>
      <c r="AB290" s="225"/>
      <c r="AC290" s="225"/>
      <c r="AD290" s="225"/>
      <c r="AE290" s="225"/>
      <c r="AF290" s="225"/>
      <c r="AG290" s="225"/>
      <c r="AH290" s="225"/>
      <c r="AI290" s="225"/>
      <c r="AJ290" s="225"/>
      <c r="AK290" s="225"/>
    </row>
    <row r="291" spans="1:37">
      <c r="A291" s="224"/>
      <c r="B291" s="225"/>
      <c r="C291" s="225"/>
      <c r="D291" s="225"/>
      <c r="E291" s="225"/>
      <c r="F291" s="225"/>
      <c r="G291" s="225"/>
      <c r="H291" s="225"/>
      <c r="I291" s="225"/>
      <c r="J291" s="225"/>
      <c r="K291" s="225"/>
      <c r="L291" s="225"/>
      <c r="M291" s="225"/>
      <c r="N291" s="225"/>
      <c r="O291" s="225"/>
      <c r="P291" s="225"/>
      <c r="Q291" s="225"/>
      <c r="R291" s="225"/>
      <c r="S291" s="225"/>
      <c r="T291" s="225"/>
      <c r="U291" s="225"/>
      <c r="V291" s="225"/>
      <c r="W291" s="225"/>
      <c r="X291" s="225"/>
      <c r="Y291" s="225"/>
      <c r="Z291" s="225"/>
      <c r="AA291" s="225"/>
      <c r="AB291" s="225"/>
      <c r="AC291" s="225"/>
      <c r="AD291" s="225"/>
      <c r="AE291" s="225"/>
      <c r="AF291" s="225"/>
      <c r="AG291" s="225"/>
      <c r="AH291" s="225"/>
      <c r="AI291" s="225"/>
      <c r="AJ291" s="225"/>
      <c r="AK291" s="225"/>
    </row>
    <row r="292" spans="1:37">
      <c r="A292" s="224"/>
      <c r="B292" s="225"/>
      <c r="C292" s="225"/>
      <c r="D292" s="225"/>
      <c r="E292" s="225"/>
      <c r="F292" s="225"/>
      <c r="G292" s="225"/>
      <c r="H292" s="225"/>
      <c r="I292" s="225"/>
      <c r="J292" s="225"/>
      <c r="K292" s="225"/>
      <c r="L292" s="225"/>
      <c r="M292" s="225"/>
      <c r="N292" s="225"/>
      <c r="O292" s="225"/>
      <c r="P292" s="225"/>
      <c r="Q292" s="225"/>
      <c r="R292" s="225"/>
      <c r="S292" s="225"/>
      <c r="T292" s="225"/>
      <c r="U292" s="225"/>
      <c r="V292" s="225"/>
      <c r="W292" s="225"/>
      <c r="X292" s="225"/>
      <c r="Y292" s="225"/>
      <c r="Z292" s="225"/>
      <c r="AA292" s="225"/>
      <c r="AB292" s="225"/>
      <c r="AC292" s="225"/>
      <c r="AD292" s="225"/>
      <c r="AE292" s="225"/>
      <c r="AF292" s="225"/>
      <c r="AG292" s="225"/>
      <c r="AH292" s="225"/>
      <c r="AI292" s="225"/>
      <c r="AJ292" s="225"/>
      <c r="AK292" s="225"/>
    </row>
    <row r="293" spans="1:37">
      <c r="A293" s="224"/>
      <c r="B293" s="225"/>
      <c r="C293" s="225"/>
      <c r="D293" s="225"/>
      <c r="E293" s="225"/>
      <c r="F293" s="225"/>
      <c r="G293" s="225"/>
      <c r="H293" s="225"/>
      <c r="I293" s="225"/>
      <c r="J293" s="225"/>
      <c r="K293" s="225"/>
      <c r="L293" s="225"/>
      <c r="M293" s="225"/>
      <c r="N293" s="225"/>
      <c r="O293" s="225"/>
      <c r="P293" s="225"/>
      <c r="Q293" s="225"/>
      <c r="R293" s="225"/>
      <c r="S293" s="225"/>
      <c r="T293" s="225"/>
      <c r="U293" s="225"/>
      <c r="V293" s="225"/>
      <c r="W293" s="225"/>
      <c r="X293" s="225"/>
      <c r="Y293" s="225"/>
      <c r="Z293" s="225"/>
      <c r="AA293" s="225"/>
      <c r="AB293" s="225"/>
      <c r="AC293" s="225"/>
      <c r="AD293" s="225"/>
      <c r="AE293" s="225"/>
      <c r="AF293" s="225"/>
      <c r="AG293" s="225"/>
      <c r="AH293" s="225"/>
      <c r="AI293" s="225"/>
      <c r="AJ293" s="225"/>
      <c r="AK293" s="225"/>
    </row>
    <row r="294" spans="1:37">
      <c r="A294" s="224"/>
      <c r="B294" s="225"/>
      <c r="C294" s="225"/>
      <c r="D294" s="225"/>
      <c r="E294" s="225"/>
      <c r="F294" s="225"/>
      <c r="G294" s="225"/>
      <c r="H294" s="225"/>
      <c r="I294" s="225"/>
      <c r="J294" s="225"/>
      <c r="K294" s="225"/>
      <c r="L294" s="225"/>
      <c r="M294" s="225"/>
      <c r="N294" s="225"/>
      <c r="O294" s="225"/>
      <c r="P294" s="225"/>
      <c r="Q294" s="225"/>
      <c r="R294" s="225"/>
      <c r="S294" s="225"/>
      <c r="T294" s="225"/>
      <c r="U294" s="225"/>
      <c r="V294" s="225"/>
      <c r="W294" s="225"/>
      <c r="X294" s="225"/>
      <c r="Y294" s="225"/>
      <c r="Z294" s="225"/>
      <c r="AA294" s="225"/>
      <c r="AB294" s="225"/>
      <c r="AC294" s="225"/>
      <c r="AD294" s="225"/>
      <c r="AE294" s="225"/>
      <c r="AF294" s="225"/>
      <c r="AG294" s="225"/>
      <c r="AH294" s="225"/>
      <c r="AI294" s="225"/>
      <c r="AJ294" s="225"/>
      <c r="AK294" s="225"/>
    </row>
    <row r="295" spans="1:37">
      <c r="A295" s="41"/>
      <c r="E295" s="225"/>
      <c r="F295" s="225"/>
      <c r="G295" s="225"/>
      <c r="H295" s="225"/>
      <c r="I295" s="225"/>
      <c r="J295" s="225"/>
      <c r="K295" s="225"/>
      <c r="L295" s="225"/>
      <c r="M295" s="225"/>
      <c r="N295" s="225"/>
      <c r="O295" s="225"/>
      <c r="P295" s="225"/>
      <c r="Q295" s="225"/>
      <c r="R295" s="225"/>
      <c r="S295" s="225"/>
      <c r="T295" s="225"/>
      <c r="U295" s="225"/>
      <c r="V295" s="225"/>
      <c r="W295" s="225"/>
      <c r="X295" s="225"/>
      <c r="Y295" s="225"/>
      <c r="Z295" s="225"/>
      <c r="AA295" s="225"/>
      <c r="AB295" s="225"/>
      <c r="AC295" s="225"/>
      <c r="AD295" s="225"/>
      <c r="AE295" s="225"/>
      <c r="AF295" s="225"/>
      <c r="AG295" s="225"/>
      <c r="AH295" s="225"/>
      <c r="AI295" s="225"/>
      <c r="AJ295" s="225"/>
      <c r="AK295" s="225"/>
    </row>
    <row r="296" spans="1:37">
      <c r="A296" s="41"/>
      <c r="E296" s="225"/>
      <c r="F296" s="225"/>
      <c r="G296" s="225"/>
      <c r="H296" s="225"/>
      <c r="I296" s="225"/>
      <c r="J296" s="225"/>
      <c r="K296" s="225"/>
      <c r="L296" s="225"/>
      <c r="M296" s="225"/>
      <c r="N296" s="225"/>
      <c r="O296" s="225"/>
      <c r="P296" s="225"/>
      <c r="Q296" s="225"/>
      <c r="R296" s="225"/>
      <c r="S296" s="225"/>
      <c r="T296" s="225"/>
      <c r="U296" s="225"/>
      <c r="V296" s="225"/>
      <c r="W296" s="225"/>
      <c r="X296" s="225"/>
      <c r="Y296" s="225"/>
      <c r="Z296" s="225"/>
      <c r="AA296" s="225"/>
      <c r="AB296" s="225"/>
      <c r="AC296" s="225"/>
      <c r="AD296" s="225"/>
      <c r="AE296" s="225"/>
      <c r="AF296" s="225"/>
      <c r="AG296" s="225"/>
      <c r="AH296" s="225"/>
      <c r="AI296" s="225"/>
      <c r="AJ296" s="225"/>
      <c r="AK296" s="225"/>
    </row>
    <row r="297" spans="1:37">
      <c r="A297" s="41"/>
      <c r="E297" s="225"/>
      <c r="F297" s="225"/>
      <c r="G297" s="225"/>
      <c r="H297" s="225"/>
      <c r="I297" s="225"/>
      <c r="J297" s="225"/>
      <c r="K297" s="225"/>
      <c r="L297" s="225"/>
      <c r="M297" s="225"/>
      <c r="N297" s="225"/>
      <c r="O297" s="225"/>
      <c r="P297" s="225"/>
      <c r="Q297" s="225"/>
      <c r="R297" s="225"/>
      <c r="S297" s="225"/>
      <c r="T297" s="225"/>
      <c r="U297" s="225"/>
      <c r="V297" s="225"/>
      <c r="W297" s="225"/>
      <c r="X297" s="225"/>
      <c r="Y297" s="225"/>
      <c r="Z297" s="225"/>
      <c r="AA297" s="225"/>
      <c r="AB297" s="225"/>
      <c r="AC297" s="225"/>
      <c r="AD297" s="225"/>
      <c r="AE297" s="225"/>
      <c r="AF297" s="225"/>
      <c r="AG297" s="225"/>
      <c r="AH297" s="225"/>
      <c r="AI297" s="225"/>
      <c r="AJ297" s="225"/>
      <c r="AK297" s="225"/>
    </row>
    <row r="298" spans="1:37">
      <c r="A298" s="41"/>
    </row>
    <row r="299" spans="1:37">
      <c r="A299" s="41"/>
    </row>
    <row r="300" spans="1:37">
      <c r="A300" s="41"/>
    </row>
    <row r="301" spans="1:37">
      <c r="A301" s="41"/>
    </row>
    <row r="302" spans="1:37">
      <c r="A302" s="41"/>
    </row>
    <row r="303" spans="1:37">
      <c r="A303" s="41"/>
    </row>
    <row r="304" spans="1:37">
      <c r="A304" s="41"/>
    </row>
    <row r="305" spans="1:1">
      <c r="A305" s="41"/>
    </row>
    <row r="306" spans="1:1">
      <c r="A306" s="41"/>
    </row>
    <row r="307" spans="1:1">
      <c r="A307" s="41"/>
    </row>
    <row r="308" spans="1:1">
      <c r="A308" s="41"/>
    </row>
    <row r="309" spans="1:1">
      <c r="A309" s="41"/>
    </row>
    <row r="310" spans="1:1">
      <c r="A310" s="41"/>
    </row>
    <row r="311" spans="1:1">
      <c r="A311" s="41"/>
    </row>
    <row r="312" spans="1:1">
      <c r="A312" s="41"/>
    </row>
    <row r="313" spans="1:1">
      <c r="A313" s="41"/>
    </row>
    <row r="314" spans="1:1">
      <c r="A314" s="41"/>
    </row>
    <row r="315" spans="1:1">
      <c r="A315" s="41"/>
    </row>
    <row r="316" spans="1:1">
      <c r="A316" s="41"/>
    </row>
    <row r="317" spans="1:1">
      <c r="A317" s="41"/>
    </row>
    <row r="318" spans="1:1">
      <c r="A318" s="41"/>
    </row>
    <row r="319" spans="1:1">
      <c r="A319" s="41"/>
    </row>
    <row r="320" spans="1:1">
      <c r="A320" s="41"/>
    </row>
    <row r="321" spans="1:1">
      <c r="A321" s="41"/>
    </row>
    <row r="322" spans="1:1">
      <c r="A322" s="41"/>
    </row>
    <row r="323" spans="1:1">
      <c r="A323" s="41"/>
    </row>
    <row r="324" spans="1:1">
      <c r="A324" s="41"/>
    </row>
    <row r="325" spans="1:1">
      <c r="A325" s="41"/>
    </row>
    <row r="326" spans="1:1">
      <c r="A326" s="41"/>
    </row>
    <row r="327" spans="1:1">
      <c r="A327" s="41"/>
    </row>
    <row r="328" spans="1:1">
      <c r="A328" s="41"/>
    </row>
    <row r="329" spans="1:1">
      <c r="A329" s="41"/>
    </row>
    <row r="330" spans="1:1">
      <c r="A330" s="41"/>
    </row>
    <row r="331" spans="1:1">
      <c r="A331" s="41"/>
    </row>
    <row r="332" spans="1:1">
      <c r="A332" s="41"/>
    </row>
    <row r="333" spans="1:1">
      <c r="A333" s="41"/>
    </row>
    <row r="334" spans="1:1">
      <c r="A334" s="41"/>
    </row>
    <row r="335" spans="1:1">
      <c r="A335" s="41"/>
    </row>
    <row r="336" spans="1:1">
      <c r="A336" s="41"/>
    </row>
    <row r="337" spans="1:1">
      <c r="A337" s="41"/>
    </row>
    <row r="338" spans="1:1">
      <c r="A338" s="41"/>
    </row>
    <row r="339" spans="1:1">
      <c r="A339" s="41"/>
    </row>
    <row r="340" spans="1:1">
      <c r="A340" s="41"/>
    </row>
    <row r="341" spans="1:1">
      <c r="A341" s="41"/>
    </row>
    <row r="342" spans="1:1">
      <c r="A342" s="41"/>
    </row>
    <row r="343" spans="1:1">
      <c r="A343" s="41"/>
    </row>
    <row r="344" spans="1:1">
      <c r="A344" s="41"/>
    </row>
    <row r="345" spans="1:1">
      <c r="A345" s="41"/>
    </row>
    <row r="346" spans="1:1">
      <c r="A346" s="41"/>
    </row>
    <row r="347" spans="1:1">
      <c r="A347" s="41"/>
    </row>
    <row r="348" spans="1:1">
      <c r="A348" s="41"/>
    </row>
    <row r="349" spans="1:1">
      <c r="A349" s="41"/>
    </row>
    <row r="350" spans="1:1">
      <c r="A350" s="41"/>
    </row>
    <row r="351" spans="1:1">
      <c r="A351" s="41"/>
    </row>
    <row r="352" spans="1:1">
      <c r="A352" s="41"/>
    </row>
    <row r="353" spans="1:1">
      <c r="A353" s="41"/>
    </row>
    <row r="354" spans="1:1">
      <c r="A354" s="41"/>
    </row>
    <row r="355" spans="1:1">
      <c r="A355" s="41"/>
    </row>
    <row r="356" spans="1:1">
      <c r="A356" s="41"/>
    </row>
    <row r="357" spans="1:1">
      <c r="A357" s="41"/>
    </row>
    <row r="358" spans="1:1">
      <c r="A358" s="41"/>
    </row>
    <row r="359" spans="1:1">
      <c r="A359" s="41"/>
    </row>
    <row r="360" spans="1:1">
      <c r="A360" s="41"/>
    </row>
    <row r="361" spans="1:1">
      <c r="A361" s="41"/>
    </row>
    <row r="362" spans="1:1">
      <c r="A362" s="41"/>
    </row>
    <row r="363" spans="1:1">
      <c r="A363" s="41"/>
    </row>
    <row r="364" spans="1:1">
      <c r="A364" s="41"/>
    </row>
    <row r="365" spans="1:1">
      <c r="A365" s="41"/>
    </row>
    <row r="366" spans="1:1">
      <c r="A366" s="41"/>
    </row>
    <row r="367" spans="1:1">
      <c r="A367" s="41"/>
    </row>
    <row r="368" spans="1:1">
      <c r="A368" s="41"/>
    </row>
    <row r="369" spans="1:1">
      <c r="A369" s="41"/>
    </row>
    <row r="370" spans="1:1">
      <c r="A370" s="41"/>
    </row>
    <row r="371" spans="1:1">
      <c r="A371" s="41"/>
    </row>
    <row r="372" spans="1:1">
      <c r="A372" s="41"/>
    </row>
    <row r="373" spans="1:1">
      <c r="A373" s="41"/>
    </row>
    <row r="374" spans="1:1">
      <c r="A374" s="41"/>
    </row>
    <row r="375" spans="1:1">
      <c r="A375" s="41"/>
    </row>
    <row r="376" spans="1:1">
      <c r="A376" s="41"/>
    </row>
    <row r="377" spans="1:1">
      <c r="A377" s="41"/>
    </row>
    <row r="378" spans="1:1">
      <c r="A378" s="41"/>
    </row>
    <row r="379" spans="1:1">
      <c r="A379" s="41"/>
    </row>
    <row r="380" spans="1:1">
      <c r="A380" s="41"/>
    </row>
    <row r="381" spans="1:1">
      <c r="A381" s="41"/>
    </row>
    <row r="382" spans="1:1">
      <c r="A382" s="41"/>
    </row>
    <row r="383" spans="1:1">
      <c r="A383" s="41"/>
    </row>
    <row r="384" spans="1:1">
      <c r="A384" s="41"/>
    </row>
    <row r="385" spans="1:1">
      <c r="A385" s="41"/>
    </row>
    <row r="386" spans="1:1">
      <c r="A386" s="41"/>
    </row>
    <row r="387" spans="1:1">
      <c r="A387" s="41"/>
    </row>
    <row r="388" spans="1:1">
      <c r="A388" s="41"/>
    </row>
    <row r="389" spans="1:1">
      <c r="A389" s="41"/>
    </row>
    <row r="390" spans="1:1">
      <c r="A390" s="41"/>
    </row>
    <row r="391" spans="1:1">
      <c r="A391" s="41"/>
    </row>
    <row r="392" spans="1:1">
      <c r="A392" s="41"/>
    </row>
    <row r="393" spans="1:1">
      <c r="A393" s="41"/>
    </row>
    <row r="394" spans="1:1">
      <c r="A394" s="41"/>
    </row>
    <row r="395" spans="1:1">
      <c r="A395" s="41"/>
    </row>
    <row r="396" spans="1:1">
      <c r="A396" s="41"/>
    </row>
    <row r="397" spans="1:1">
      <c r="A397" s="41"/>
    </row>
    <row r="398" spans="1:1">
      <c r="A398" s="41"/>
    </row>
    <row r="399" spans="1:1">
      <c r="A399" s="41"/>
    </row>
    <row r="400" spans="1:1">
      <c r="A400" s="41"/>
    </row>
    <row r="401" spans="1:1">
      <c r="A401" s="41"/>
    </row>
    <row r="402" spans="1:1">
      <c r="A402" s="41"/>
    </row>
    <row r="403" spans="1:1">
      <c r="A403" s="41"/>
    </row>
    <row r="404" spans="1:1">
      <c r="A404" s="41"/>
    </row>
    <row r="405" spans="1:1">
      <c r="A405" s="41"/>
    </row>
    <row r="406" spans="1:1">
      <c r="A406" s="41"/>
    </row>
    <row r="407" spans="1:1">
      <c r="A407" s="41"/>
    </row>
    <row r="408" spans="1:1">
      <c r="A408" s="41"/>
    </row>
    <row r="409" spans="1:1">
      <c r="A409" s="41"/>
    </row>
    <row r="410" spans="1:1">
      <c r="A410" s="41"/>
    </row>
    <row r="411" spans="1:1">
      <c r="A411" s="41"/>
    </row>
    <row r="412" spans="1:1">
      <c r="A412" s="41"/>
    </row>
    <row r="413" spans="1:1">
      <c r="A413" s="41"/>
    </row>
    <row r="414" spans="1:1">
      <c r="A414" s="41"/>
    </row>
    <row r="415" spans="1:1">
      <c r="A415" s="41"/>
    </row>
    <row r="416" spans="1:1">
      <c r="A416" s="41"/>
    </row>
    <row r="417" spans="1:1">
      <c r="A417" s="41"/>
    </row>
    <row r="418" spans="1:1">
      <c r="A418" s="41"/>
    </row>
    <row r="419" spans="1:1">
      <c r="A419" s="41"/>
    </row>
    <row r="420" spans="1:1">
      <c r="A420" s="41"/>
    </row>
    <row r="421" spans="1:1">
      <c r="A421" s="41"/>
    </row>
    <row r="422" spans="1:1">
      <c r="A422" s="41"/>
    </row>
    <row r="423" spans="1:1">
      <c r="A423" s="41"/>
    </row>
    <row r="424" spans="1:1">
      <c r="A424" s="41"/>
    </row>
    <row r="425" spans="1:1">
      <c r="A425" s="41"/>
    </row>
    <row r="426" spans="1:1">
      <c r="A426" s="41"/>
    </row>
    <row r="427" spans="1:1">
      <c r="A427" s="41"/>
    </row>
    <row r="428" spans="1:1">
      <c r="A428" s="41"/>
    </row>
    <row r="429" spans="1:1">
      <c r="A429" s="41"/>
    </row>
    <row r="430" spans="1:1">
      <c r="A430" s="41"/>
    </row>
    <row r="431" spans="1:1">
      <c r="A431" s="41"/>
    </row>
    <row r="432" spans="1:1">
      <c r="A432" s="41"/>
    </row>
    <row r="433" spans="1:1">
      <c r="A433" s="41"/>
    </row>
    <row r="434" spans="1:1">
      <c r="A434" s="41"/>
    </row>
    <row r="435" spans="1:1">
      <c r="A435" s="41"/>
    </row>
    <row r="436" spans="1:1">
      <c r="A436" s="41"/>
    </row>
    <row r="437" spans="1:1">
      <c r="A437" s="41"/>
    </row>
    <row r="438" spans="1:1">
      <c r="A438" s="41"/>
    </row>
    <row r="439" spans="1:1">
      <c r="A439" s="41"/>
    </row>
    <row r="440" spans="1:1">
      <c r="A440" s="41"/>
    </row>
    <row r="441" spans="1:1">
      <c r="A441" s="41"/>
    </row>
    <row r="442" spans="1:1">
      <c r="A442" s="41"/>
    </row>
    <row r="443" spans="1:1">
      <c r="A443" s="41"/>
    </row>
    <row r="444" spans="1:1">
      <c r="A444" s="41"/>
    </row>
    <row r="445" spans="1:1">
      <c r="A445" s="41"/>
    </row>
    <row r="446" spans="1:1">
      <c r="A446" s="41"/>
    </row>
    <row r="447" spans="1:1">
      <c r="A447" s="41"/>
    </row>
    <row r="448" spans="1:1">
      <c r="A448" s="41"/>
    </row>
    <row r="449" spans="1:1">
      <c r="A449" s="41"/>
    </row>
    <row r="450" spans="1:1">
      <c r="A450" s="41"/>
    </row>
    <row r="451" spans="1:1">
      <c r="A451" s="41"/>
    </row>
    <row r="452" spans="1:1">
      <c r="A452" s="41"/>
    </row>
    <row r="453" spans="1:1">
      <c r="A453" s="41"/>
    </row>
    <row r="454" spans="1:1">
      <c r="A454" s="41"/>
    </row>
    <row r="455" spans="1:1">
      <c r="A455" s="41"/>
    </row>
    <row r="456" spans="1:1">
      <c r="A456" s="41"/>
    </row>
    <row r="457" spans="1:1">
      <c r="A457" s="41"/>
    </row>
    <row r="458" spans="1:1">
      <c r="A458" s="41"/>
    </row>
    <row r="459" spans="1:1">
      <c r="A459" s="41"/>
    </row>
    <row r="460" spans="1:1">
      <c r="A460" s="41"/>
    </row>
    <row r="461" spans="1:1">
      <c r="A461" s="41"/>
    </row>
    <row r="462" spans="1:1">
      <c r="A462" s="41"/>
    </row>
    <row r="463" spans="1:1">
      <c r="A463" s="41"/>
    </row>
    <row r="464" spans="1:1">
      <c r="A464" s="41"/>
    </row>
    <row r="465" spans="1:1">
      <c r="A465" s="41"/>
    </row>
    <row r="466" spans="1:1">
      <c r="A466" s="41"/>
    </row>
    <row r="467" spans="1:1">
      <c r="A467" s="41"/>
    </row>
    <row r="468" spans="1:1">
      <c r="A468" s="41"/>
    </row>
    <row r="469" spans="1:1">
      <c r="A469" s="41"/>
    </row>
    <row r="470" spans="1:1">
      <c r="A470" s="41"/>
    </row>
    <row r="471" spans="1:1">
      <c r="A471" s="41"/>
    </row>
    <row r="472" spans="1:1">
      <c r="A472" s="41"/>
    </row>
    <row r="473" spans="1:1">
      <c r="A473" s="41"/>
    </row>
    <row r="474" spans="1:1">
      <c r="A474" s="41"/>
    </row>
    <row r="475" spans="1:1">
      <c r="A475" s="41"/>
    </row>
    <row r="476" spans="1:1">
      <c r="A476" s="41"/>
    </row>
    <row r="477" spans="1:1">
      <c r="A477" s="41"/>
    </row>
    <row r="478" spans="1:1">
      <c r="A478" s="41"/>
    </row>
    <row r="479" spans="1:1">
      <c r="A479" s="41"/>
    </row>
    <row r="480" spans="1:1">
      <c r="A480" s="41"/>
    </row>
    <row r="481" spans="1:1">
      <c r="A481" s="41"/>
    </row>
    <row r="482" spans="1:1">
      <c r="A482" s="41"/>
    </row>
    <row r="483" spans="1:1">
      <c r="A483" s="41"/>
    </row>
    <row r="484" spans="1:1">
      <c r="A484" s="41"/>
    </row>
    <row r="485" spans="1:1">
      <c r="A485" s="41"/>
    </row>
    <row r="486" spans="1:1">
      <c r="A486" s="41"/>
    </row>
    <row r="487" spans="1:1">
      <c r="A487" s="41"/>
    </row>
    <row r="488" spans="1:1">
      <c r="A488" s="41"/>
    </row>
    <row r="489" spans="1:1">
      <c r="A489" s="41"/>
    </row>
    <row r="490" spans="1:1">
      <c r="A490" s="41"/>
    </row>
    <row r="491" spans="1:1">
      <c r="A491" s="41"/>
    </row>
    <row r="492" spans="1:1">
      <c r="A492" s="41"/>
    </row>
    <row r="493" spans="1:1">
      <c r="A493" s="41"/>
    </row>
    <row r="494" spans="1:1">
      <c r="A494" s="41"/>
    </row>
    <row r="495" spans="1:1">
      <c r="A495" s="41"/>
    </row>
    <row r="496" spans="1:1">
      <c r="A496" s="41"/>
    </row>
    <row r="497" spans="1:1">
      <c r="A497" s="41"/>
    </row>
    <row r="498" spans="1:1">
      <c r="A498" s="41"/>
    </row>
    <row r="499" spans="1:1">
      <c r="A499" s="41"/>
    </row>
    <row r="500" spans="1:1">
      <c r="A500" s="41"/>
    </row>
    <row r="501" spans="1:1">
      <c r="A501" s="41"/>
    </row>
    <row r="502" spans="1:1">
      <c r="A502" s="41"/>
    </row>
    <row r="503" spans="1:1">
      <c r="A503" s="41"/>
    </row>
    <row r="504" spans="1:1">
      <c r="A504" s="41"/>
    </row>
    <row r="505" spans="1:1">
      <c r="A505" s="41"/>
    </row>
    <row r="506" spans="1:1">
      <c r="A506" s="41"/>
    </row>
    <row r="507" spans="1:1">
      <c r="A507" s="41"/>
    </row>
    <row r="508" spans="1:1">
      <c r="A508" s="41"/>
    </row>
    <row r="509" spans="1:1">
      <c r="A509" s="41"/>
    </row>
    <row r="510" spans="1:1">
      <c r="A510" s="41"/>
    </row>
    <row r="511" spans="1:1">
      <c r="A511" s="41"/>
    </row>
    <row r="512" spans="1:1">
      <c r="A512" s="41"/>
    </row>
    <row r="513" spans="1:1">
      <c r="A513" s="41"/>
    </row>
    <row r="514" spans="1:1">
      <c r="A514" s="41"/>
    </row>
    <row r="515" spans="1:1">
      <c r="A515" s="41"/>
    </row>
    <row r="516" spans="1:1">
      <c r="A516" s="41"/>
    </row>
    <row r="517" spans="1:1">
      <c r="A517" s="41"/>
    </row>
    <row r="518" spans="1:1">
      <c r="A518" s="41"/>
    </row>
    <row r="519" spans="1:1">
      <c r="A519" s="41"/>
    </row>
    <row r="520" spans="1:1">
      <c r="A520" s="41"/>
    </row>
    <row r="521" spans="1:1">
      <c r="A521" s="41"/>
    </row>
    <row r="522" spans="1:1">
      <c r="A522" s="41"/>
    </row>
    <row r="523" spans="1:1">
      <c r="A523" s="41"/>
    </row>
    <row r="524" spans="1:1">
      <c r="A524" s="41"/>
    </row>
    <row r="525" spans="1:1">
      <c r="A525" s="41"/>
    </row>
    <row r="526" spans="1:1">
      <c r="A526" s="41"/>
    </row>
    <row r="527" spans="1:1">
      <c r="A527" s="41"/>
    </row>
    <row r="528" spans="1:1">
      <c r="A528" s="41"/>
    </row>
    <row r="529" spans="1:1">
      <c r="A529" s="41"/>
    </row>
    <row r="530" spans="1:1">
      <c r="A530" s="41"/>
    </row>
    <row r="531" spans="1:1">
      <c r="A531" s="41"/>
    </row>
    <row r="532" spans="1:1">
      <c r="A532" s="41"/>
    </row>
    <row r="533" spans="1:1">
      <c r="A533" s="41"/>
    </row>
    <row r="534" spans="1:1">
      <c r="A534" s="41"/>
    </row>
    <row r="535" spans="1:1">
      <c r="A535" s="41"/>
    </row>
    <row r="536" spans="1:1">
      <c r="A536" s="41"/>
    </row>
    <row r="537" spans="1:1">
      <c r="A537" s="41"/>
    </row>
    <row r="538" spans="1:1">
      <c r="A538" s="41"/>
    </row>
    <row r="539" spans="1:1">
      <c r="A539" s="41"/>
    </row>
    <row r="540" spans="1:1">
      <c r="A540" s="41"/>
    </row>
    <row r="541" spans="1:1">
      <c r="A541" s="41"/>
    </row>
    <row r="542" spans="1:1">
      <c r="A542" s="41"/>
    </row>
    <row r="543" spans="1:1">
      <c r="A543" s="41"/>
    </row>
    <row r="544" spans="1:1">
      <c r="A544" s="41"/>
    </row>
    <row r="545" spans="1:1">
      <c r="A545" s="41"/>
    </row>
    <row r="546" spans="1:1">
      <c r="A546" s="41"/>
    </row>
    <row r="547" spans="1:1">
      <c r="A547" s="41"/>
    </row>
    <row r="548" spans="1:1">
      <c r="A548" s="41"/>
    </row>
    <row r="549" spans="1:1">
      <c r="A549" s="41"/>
    </row>
    <row r="550" spans="1:1">
      <c r="A550" s="41"/>
    </row>
    <row r="551" spans="1:1">
      <c r="A551" s="41"/>
    </row>
    <row r="552" spans="1:1">
      <c r="A552" s="41"/>
    </row>
    <row r="553" spans="1:1">
      <c r="A553" s="41"/>
    </row>
    <row r="554" spans="1:1">
      <c r="A554" s="41"/>
    </row>
    <row r="555" spans="1:1">
      <c r="A555" s="41"/>
    </row>
    <row r="556" spans="1:1">
      <c r="A556" s="41"/>
    </row>
    <row r="557" spans="1:1">
      <c r="A557" s="41"/>
    </row>
    <row r="558" spans="1:1">
      <c r="A558" s="41"/>
    </row>
    <row r="559" spans="1:1">
      <c r="A559" s="41"/>
    </row>
    <row r="560" spans="1:1">
      <c r="A560" s="41"/>
    </row>
    <row r="561" spans="1:1">
      <c r="A561" s="41"/>
    </row>
    <row r="562" spans="1:1">
      <c r="A562" s="41"/>
    </row>
    <row r="563" spans="1:1">
      <c r="A563" s="41"/>
    </row>
    <row r="564" spans="1:1">
      <c r="A564" s="41"/>
    </row>
    <row r="565" spans="1:1">
      <c r="A565" s="41"/>
    </row>
    <row r="566" spans="1:1">
      <c r="A566" s="41"/>
    </row>
    <row r="567" spans="1:1">
      <c r="A567" s="41"/>
    </row>
    <row r="568" spans="1:1">
      <c r="A568" s="41"/>
    </row>
    <row r="569" spans="1:1">
      <c r="A569" s="41"/>
    </row>
    <row r="570" spans="1:1">
      <c r="A570" s="41"/>
    </row>
    <row r="571" spans="1:1">
      <c r="A571" s="41"/>
    </row>
    <row r="572" spans="1:1">
      <c r="A572" s="41"/>
    </row>
    <row r="573" spans="1:1">
      <c r="A573" s="41"/>
    </row>
    <row r="574" spans="1:1">
      <c r="A574" s="41"/>
    </row>
    <row r="575" spans="1:1">
      <c r="A575" s="41"/>
    </row>
    <row r="576" spans="1:1">
      <c r="A576" s="41"/>
    </row>
    <row r="577" spans="1:1">
      <c r="A577" s="41"/>
    </row>
    <row r="578" spans="1:1">
      <c r="A578" s="41"/>
    </row>
    <row r="579" spans="1:1">
      <c r="A579" s="41"/>
    </row>
    <row r="580" spans="1:1">
      <c r="A580" s="41"/>
    </row>
    <row r="581" spans="1:1">
      <c r="A581" s="41"/>
    </row>
    <row r="582" spans="1:1">
      <c r="A582" s="41"/>
    </row>
    <row r="583" spans="1:1">
      <c r="A583" s="41"/>
    </row>
    <row r="584" spans="1:1">
      <c r="A584" s="41"/>
    </row>
    <row r="585" spans="1:1">
      <c r="A585" s="41"/>
    </row>
    <row r="586" spans="1:1">
      <c r="A586" s="41"/>
    </row>
    <row r="587" spans="1:1">
      <c r="A587" s="41"/>
    </row>
    <row r="588" spans="1:1">
      <c r="A588" s="41"/>
    </row>
    <row r="589" spans="1:1">
      <c r="A589" s="41"/>
    </row>
    <row r="590" spans="1:1">
      <c r="A590" s="41"/>
    </row>
    <row r="591" spans="1:1">
      <c r="A591" s="41"/>
    </row>
    <row r="592" spans="1:1">
      <c r="A592" s="41"/>
    </row>
    <row r="593" spans="1:1">
      <c r="A593" s="41"/>
    </row>
    <row r="594" spans="1:1">
      <c r="A594" s="41"/>
    </row>
    <row r="595" spans="1:1">
      <c r="A595" s="41"/>
    </row>
    <row r="596" spans="1:1">
      <c r="A596" s="41"/>
    </row>
    <row r="597" spans="1:1">
      <c r="A597" s="41"/>
    </row>
    <row r="598" spans="1:1">
      <c r="A598" s="41"/>
    </row>
    <row r="599" spans="1:1">
      <c r="A599" s="41"/>
    </row>
    <row r="600" spans="1:1">
      <c r="A600" s="41"/>
    </row>
    <row r="601" spans="1:1">
      <c r="A601" s="41"/>
    </row>
    <row r="602" spans="1:1">
      <c r="A602" s="41"/>
    </row>
    <row r="603" spans="1:1">
      <c r="A603" s="41"/>
    </row>
    <row r="604" spans="1:1">
      <c r="A604" s="41"/>
    </row>
    <row r="605" spans="1:1">
      <c r="A605" s="41"/>
    </row>
    <row r="606" spans="1:1">
      <c r="A606" s="41"/>
    </row>
    <row r="607" spans="1:1">
      <c r="A607" s="41"/>
    </row>
    <row r="608" spans="1:1">
      <c r="A608" s="41"/>
    </row>
    <row r="609" spans="1:1">
      <c r="A609" s="41"/>
    </row>
    <row r="610" spans="1:1">
      <c r="A610" s="41"/>
    </row>
    <row r="611" spans="1:1">
      <c r="A611" s="41"/>
    </row>
    <row r="612" spans="1:1">
      <c r="A612" s="41"/>
    </row>
    <row r="613" spans="1:1">
      <c r="A613" s="41"/>
    </row>
    <row r="614" spans="1:1">
      <c r="A614" s="41"/>
    </row>
    <row r="615" spans="1:1">
      <c r="A615" s="41"/>
    </row>
    <row r="616" spans="1:1">
      <c r="A616" s="41"/>
    </row>
    <row r="617" spans="1:1">
      <c r="A617" s="41"/>
    </row>
    <row r="618" spans="1:1">
      <c r="A618" s="41"/>
    </row>
    <row r="619" spans="1:1">
      <c r="A619" s="41"/>
    </row>
    <row r="620" spans="1:1">
      <c r="A620" s="41"/>
    </row>
    <row r="621" spans="1:1">
      <c r="A621" s="41"/>
    </row>
    <row r="622" spans="1:1">
      <c r="A622" s="41"/>
    </row>
    <row r="623" spans="1:1">
      <c r="A623" s="41"/>
    </row>
    <row r="624" spans="1:1">
      <c r="A624" s="41"/>
    </row>
    <row r="625" spans="1:1">
      <c r="A625" s="41"/>
    </row>
    <row r="626" spans="1:1">
      <c r="A626" s="41"/>
    </row>
    <row r="627" spans="1:1">
      <c r="A627" s="41"/>
    </row>
    <row r="628" spans="1:1">
      <c r="A628" s="41"/>
    </row>
    <row r="629" spans="1:1">
      <c r="A629" s="41"/>
    </row>
    <row r="630" spans="1:1">
      <c r="A630" s="41"/>
    </row>
    <row r="631" spans="1:1">
      <c r="A631" s="41"/>
    </row>
    <row r="632" spans="1:1">
      <c r="A632" s="41"/>
    </row>
    <row r="633" spans="1:1">
      <c r="A633" s="41"/>
    </row>
    <row r="634" spans="1:1">
      <c r="A634" s="41"/>
    </row>
    <row r="635" spans="1:1">
      <c r="A635" s="41"/>
    </row>
    <row r="636" spans="1:1">
      <c r="A636" s="41"/>
    </row>
    <row r="637" spans="1:1">
      <c r="A637" s="41"/>
    </row>
    <row r="638" spans="1:1">
      <c r="A638" s="41"/>
    </row>
    <row r="639" spans="1:1">
      <c r="A639" s="41"/>
    </row>
    <row r="640" spans="1:1">
      <c r="A640" s="41"/>
    </row>
    <row r="641" spans="1:1">
      <c r="A641" s="41"/>
    </row>
    <row r="642" spans="1:1">
      <c r="A642" s="41"/>
    </row>
    <row r="643" spans="1:1">
      <c r="A643" s="41"/>
    </row>
    <row r="644" spans="1:1">
      <c r="A644" s="41"/>
    </row>
    <row r="645" spans="1:1">
      <c r="A645" s="41"/>
    </row>
    <row r="646" spans="1:1">
      <c r="A646" s="41"/>
    </row>
    <row r="647" spans="1:1">
      <c r="A647" s="41"/>
    </row>
    <row r="648" spans="1:1">
      <c r="A648" s="41"/>
    </row>
    <row r="649" spans="1:1">
      <c r="A649" s="41"/>
    </row>
    <row r="650" spans="1:1">
      <c r="A650" s="41"/>
    </row>
    <row r="651" spans="1:1">
      <c r="A651" s="41"/>
    </row>
    <row r="652" spans="1:1">
      <c r="A652" s="41"/>
    </row>
    <row r="653" spans="1:1">
      <c r="A653" s="41"/>
    </row>
    <row r="654" spans="1:1">
      <c r="A654" s="41"/>
    </row>
    <row r="655" spans="1:1">
      <c r="A655" s="41"/>
    </row>
    <row r="656" spans="1:1">
      <c r="A656" s="41"/>
    </row>
    <row r="657" spans="1:1">
      <c r="A657" s="41"/>
    </row>
    <row r="658" spans="1:1">
      <c r="A658" s="41"/>
    </row>
    <row r="659" spans="1:1">
      <c r="A659" s="41"/>
    </row>
    <row r="660" spans="1:1">
      <c r="A660" s="41"/>
    </row>
    <row r="661" spans="1:1">
      <c r="A661" s="41"/>
    </row>
    <row r="662" spans="1:1">
      <c r="A662" s="41"/>
    </row>
    <row r="663" spans="1:1">
      <c r="A663" s="41"/>
    </row>
    <row r="664" spans="1:1">
      <c r="A664" s="41"/>
    </row>
    <row r="665" spans="1:1">
      <c r="A665" s="41"/>
    </row>
    <row r="666" spans="1:1">
      <c r="A666" s="41"/>
    </row>
    <row r="667" spans="1:1">
      <c r="A667" s="41"/>
    </row>
    <row r="668" spans="1:1">
      <c r="A668" s="41"/>
    </row>
    <row r="669" spans="1:1">
      <c r="A669" s="41"/>
    </row>
    <row r="670" spans="1:1">
      <c r="A670" s="41"/>
    </row>
    <row r="671" spans="1:1">
      <c r="A671" s="41"/>
    </row>
    <row r="672" spans="1:1">
      <c r="A672" s="41"/>
    </row>
    <row r="673" spans="1:1">
      <c r="A673" s="41"/>
    </row>
    <row r="674" spans="1:1">
      <c r="A674" s="41"/>
    </row>
    <row r="675" spans="1:1">
      <c r="A675" s="41"/>
    </row>
    <row r="676" spans="1:1">
      <c r="A676" s="41"/>
    </row>
    <row r="677" spans="1:1">
      <c r="A677" s="41"/>
    </row>
    <row r="678" spans="1:1">
      <c r="A678" s="41"/>
    </row>
    <row r="679" spans="1:1">
      <c r="A679" s="41"/>
    </row>
    <row r="680" spans="1:1">
      <c r="A680" s="41"/>
    </row>
    <row r="681" spans="1:1">
      <c r="A681" s="41"/>
    </row>
    <row r="682" spans="1:1">
      <c r="A682" s="41"/>
    </row>
    <row r="683" spans="1:1">
      <c r="A683" s="41"/>
    </row>
    <row r="684" spans="1:1">
      <c r="A684" s="41"/>
    </row>
    <row r="685" spans="1:1">
      <c r="A685" s="41"/>
    </row>
    <row r="686" spans="1:1">
      <c r="A686" s="41"/>
    </row>
    <row r="687" spans="1:1">
      <c r="A687" s="41"/>
    </row>
    <row r="688" spans="1:1">
      <c r="A688" s="41"/>
    </row>
    <row r="689" spans="1:1">
      <c r="A689" s="41"/>
    </row>
    <row r="690" spans="1:1">
      <c r="A690" s="41"/>
    </row>
    <row r="691" spans="1:1">
      <c r="A691" s="41"/>
    </row>
    <row r="692" spans="1:1">
      <c r="A692" s="41"/>
    </row>
    <row r="693" spans="1:1">
      <c r="A693" s="41"/>
    </row>
    <row r="694" spans="1:1">
      <c r="A694" s="41"/>
    </row>
    <row r="695" spans="1:1">
      <c r="A695" s="41"/>
    </row>
    <row r="696" spans="1:1">
      <c r="A696" s="41"/>
    </row>
    <row r="697" spans="1:1">
      <c r="A697" s="41"/>
    </row>
    <row r="698" spans="1:1">
      <c r="A698" s="41"/>
    </row>
    <row r="699" spans="1:1">
      <c r="A699" s="41"/>
    </row>
    <row r="700" spans="1:1">
      <c r="A700" s="41"/>
    </row>
    <row r="701" spans="1:1">
      <c r="A701" s="41"/>
    </row>
    <row r="702" spans="1:1">
      <c r="A702" s="41"/>
    </row>
    <row r="703" spans="1:1">
      <c r="A703" s="41"/>
    </row>
    <row r="704" spans="1:1">
      <c r="A704" s="41"/>
    </row>
    <row r="705" spans="1:1">
      <c r="A705" s="41"/>
    </row>
    <row r="706" spans="1:1">
      <c r="A706" s="41"/>
    </row>
    <row r="707" spans="1:1">
      <c r="A707" s="41"/>
    </row>
    <row r="708" spans="1:1">
      <c r="A708" s="41"/>
    </row>
    <row r="709" spans="1:1">
      <c r="A709" s="41"/>
    </row>
    <row r="710" spans="1:1">
      <c r="A710" s="41"/>
    </row>
    <row r="711" spans="1:1">
      <c r="A711" s="41"/>
    </row>
    <row r="712" spans="1:1">
      <c r="A712" s="41"/>
    </row>
    <row r="713" spans="1:1">
      <c r="A713" s="41"/>
    </row>
    <row r="714" spans="1:1">
      <c r="A714" s="41"/>
    </row>
    <row r="715" spans="1:1">
      <c r="A715" s="41"/>
    </row>
    <row r="716" spans="1:1">
      <c r="A716" s="41"/>
    </row>
    <row r="717" spans="1:1">
      <c r="A717" s="41"/>
    </row>
    <row r="718" spans="1:1">
      <c r="A718" s="41"/>
    </row>
    <row r="719" spans="1:1">
      <c r="A719" s="41"/>
    </row>
    <row r="720" spans="1:1">
      <c r="A720" s="41"/>
    </row>
    <row r="721" spans="1:1">
      <c r="A721" s="41"/>
    </row>
    <row r="722" spans="1:1">
      <c r="A722" s="41"/>
    </row>
    <row r="723" spans="1:1">
      <c r="A723" s="41"/>
    </row>
    <row r="724" spans="1:1">
      <c r="A724" s="41"/>
    </row>
    <row r="725" spans="1:1">
      <c r="A725" s="41"/>
    </row>
    <row r="726" spans="1:1">
      <c r="A726" s="41"/>
    </row>
    <row r="727" spans="1:1">
      <c r="A727" s="41"/>
    </row>
    <row r="728" spans="1:1">
      <c r="A728" s="41"/>
    </row>
    <row r="729" spans="1:1">
      <c r="A729" s="41"/>
    </row>
    <row r="730" spans="1:1">
      <c r="A730" s="41"/>
    </row>
    <row r="731" spans="1:1">
      <c r="A731" s="41"/>
    </row>
    <row r="732" spans="1:1">
      <c r="A732" s="41"/>
    </row>
    <row r="733" spans="1:1">
      <c r="A733" s="41"/>
    </row>
    <row r="734" spans="1:1">
      <c r="A734" s="41"/>
    </row>
    <row r="735" spans="1:1">
      <c r="A735" s="41"/>
    </row>
    <row r="736" spans="1:1">
      <c r="A736" s="41"/>
    </row>
    <row r="737" spans="1:1">
      <c r="A737" s="41"/>
    </row>
    <row r="738" spans="1:1">
      <c r="A738" s="41"/>
    </row>
    <row r="739" spans="1:1">
      <c r="A739" s="41"/>
    </row>
    <row r="740" spans="1:1">
      <c r="A740" s="41"/>
    </row>
    <row r="741" spans="1:1">
      <c r="A741" s="41"/>
    </row>
    <row r="742" spans="1:1">
      <c r="A742" s="41"/>
    </row>
    <row r="743" spans="1:1">
      <c r="A743" s="41"/>
    </row>
    <row r="744" spans="1:1">
      <c r="A744" s="41"/>
    </row>
    <row r="745" spans="1:1">
      <c r="A745" s="41"/>
    </row>
    <row r="746" spans="1:1">
      <c r="A746" s="41"/>
    </row>
    <row r="747" spans="1:1">
      <c r="A747" s="41"/>
    </row>
    <row r="748" spans="1:1">
      <c r="A748" s="41"/>
    </row>
    <row r="749" spans="1:1">
      <c r="A749" s="41"/>
    </row>
    <row r="750" spans="1:1">
      <c r="A750" s="41"/>
    </row>
    <row r="751" spans="1:1">
      <c r="A751" s="41"/>
    </row>
    <row r="752" spans="1:1">
      <c r="A752" s="41"/>
    </row>
    <row r="753" spans="1:1">
      <c r="A753" s="41"/>
    </row>
    <row r="754" spans="1:1">
      <c r="A754" s="41"/>
    </row>
    <row r="755" spans="1:1">
      <c r="A755" s="41"/>
    </row>
    <row r="756" spans="1:1">
      <c r="A756" s="41"/>
    </row>
    <row r="757" spans="1:1">
      <c r="A757" s="41"/>
    </row>
    <row r="758" spans="1:1">
      <c r="A758" s="41"/>
    </row>
    <row r="759" spans="1:1">
      <c r="A759" s="41"/>
    </row>
    <row r="760" spans="1:1">
      <c r="A760" s="41"/>
    </row>
    <row r="761" spans="1:1">
      <c r="A761" s="41"/>
    </row>
    <row r="762" spans="1:1">
      <c r="A762" s="41"/>
    </row>
    <row r="763" spans="1:1">
      <c r="A763" s="41"/>
    </row>
    <row r="764" spans="1:1">
      <c r="A764" s="41"/>
    </row>
    <row r="765" spans="1:1">
      <c r="A765" s="41"/>
    </row>
    <row r="766" spans="1:1">
      <c r="A766" s="41"/>
    </row>
    <row r="767" spans="1:1">
      <c r="A767" s="41"/>
    </row>
    <row r="768" spans="1:1">
      <c r="A768" s="41"/>
    </row>
    <row r="769" spans="1:1">
      <c r="A769" s="41"/>
    </row>
    <row r="770" spans="1:1">
      <c r="A770" s="41"/>
    </row>
    <row r="771" spans="1:1">
      <c r="A771" s="41"/>
    </row>
    <row r="772" spans="1:1">
      <c r="A772" s="41"/>
    </row>
    <row r="773" spans="1:1">
      <c r="A773" s="41"/>
    </row>
    <row r="774" spans="1:1">
      <c r="A774" s="41"/>
    </row>
    <row r="775" spans="1:1">
      <c r="A775" s="41"/>
    </row>
    <row r="776" spans="1:1">
      <c r="A776" s="41"/>
    </row>
    <row r="777" spans="1:1">
      <c r="A777" s="41"/>
    </row>
    <row r="778" spans="1:1">
      <c r="A778" s="41"/>
    </row>
    <row r="779" spans="1:1">
      <c r="A779" s="41"/>
    </row>
    <row r="780" spans="1:1">
      <c r="A780" s="41"/>
    </row>
    <row r="781" spans="1:1">
      <c r="A781" s="41"/>
    </row>
    <row r="782" spans="1:1">
      <c r="A782" s="41"/>
    </row>
    <row r="783" spans="1:1">
      <c r="A783" s="41"/>
    </row>
    <row r="784" spans="1:1">
      <c r="A784" s="41"/>
    </row>
    <row r="785" spans="1:1">
      <c r="A785" s="41"/>
    </row>
    <row r="786" spans="1:1">
      <c r="A786" s="41"/>
    </row>
    <row r="787" spans="1:1">
      <c r="A787" s="41"/>
    </row>
    <row r="788" spans="1:1">
      <c r="A788" s="41"/>
    </row>
    <row r="789" spans="1:1">
      <c r="A789" s="41"/>
    </row>
    <row r="790" spans="1:1">
      <c r="A790" s="41"/>
    </row>
    <row r="791" spans="1:1">
      <c r="A791" s="41"/>
    </row>
    <row r="792" spans="1:1">
      <c r="A792" s="41"/>
    </row>
    <row r="793" spans="1:1">
      <c r="A793" s="41"/>
    </row>
    <row r="794" spans="1:1">
      <c r="A794" s="41"/>
    </row>
    <row r="795" spans="1:1">
      <c r="A795" s="41"/>
    </row>
    <row r="796" spans="1:1">
      <c r="A796" s="41"/>
    </row>
    <row r="797" spans="1:1">
      <c r="A797" s="41"/>
    </row>
    <row r="798" spans="1:1">
      <c r="A798" s="41"/>
    </row>
    <row r="799" spans="1:1">
      <c r="A799" s="41"/>
    </row>
    <row r="800" spans="1:1">
      <c r="A800" s="41"/>
    </row>
    <row r="801" spans="1:1">
      <c r="A801" s="41"/>
    </row>
    <row r="802" spans="1:1">
      <c r="A802" s="41"/>
    </row>
    <row r="803" spans="1:1">
      <c r="A803" s="41"/>
    </row>
    <row r="804" spans="1:1">
      <c r="A804" s="41"/>
    </row>
    <row r="805" spans="1:1">
      <c r="A805" s="41"/>
    </row>
    <row r="806" spans="1:1">
      <c r="A806" s="41"/>
    </row>
    <row r="807" spans="1:1">
      <c r="A807" s="41"/>
    </row>
    <row r="808" spans="1:1">
      <c r="A808" s="41"/>
    </row>
    <row r="809" spans="1:1">
      <c r="A809" s="41"/>
    </row>
    <row r="810" spans="1:1">
      <c r="A810" s="41"/>
    </row>
    <row r="811" spans="1:1">
      <c r="A811" s="41"/>
    </row>
    <row r="812" spans="1:1">
      <c r="A812" s="41"/>
    </row>
    <row r="813" spans="1:1">
      <c r="A813" s="41"/>
    </row>
    <row r="814" spans="1:1">
      <c r="A814" s="41"/>
    </row>
    <row r="815" spans="1:1">
      <c r="A815" s="41"/>
    </row>
    <row r="816" spans="1:1">
      <c r="A816" s="41"/>
    </row>
    <row r="817" spans="1:1">
      <c r="A817" s="41"/>
    </row>
    <row r="818" spans="1:1">
      <c r="A818" s="41"/>
    </row>
    <row r="819" spans="1:1">
      <c r="A819" s="41"/>
    </row>
    <row r="820" spans="1:1">
      <c r="A820" s="41"/>
    </row>
    <row r="821" spans="1:1">
      <c r="A821" s="41"/>
    </row>
    <row r="822" spans="1:1">
      <c r="A822" s="41"/>
    </row>
    <row r="823" spans="1:1">
      <c r="A823" s="41"/>
    </row>
    <row r="824" spans="1:1">
      <c r="A824" s="41"/>
    </row>
    <row r="825" spans="1:1">
      <c r="A825" s="41"/>
    </row>
    <row r="826" spans="1:1">
      <c r="A826" s="41"/>
    </row>
    <row r="827" spans="1:1">
      <c r="A827" s="41"/>
    </row>
    <row r="828" spans="1:1">
      <c r="A828" s="41"/>
    </row>
    <row r="829" spans="1:1">
      <c r="A829" s="41"/>
    </row>
    <row r="830" spans="1:1">
      <c r="A830" s="41"/>
    </row>
    <row r="831" spans="1:1">
      <c r="A831" s="41"/>
    </row>
    <row r="832" spans="1:1">
      <c r="A832" s="41"/>
    </row>
    <row r="833" spans="1:1">
      <c r="A833" s="41"/>
    </row>
    <row r="834" spans="1:1">
      <c r="A834" s="41"/>
    </row>
    <row r="835" spans="1:1">
      <c r="A835" s="41"/>
    </row>
    <row r="836" spans="1:1">
      <c r="A836" s="41"/>
    </row>
    <row r="837" spans="1:1">
      <c r="A837" s="41"/>
    </row>
    <row r="838" spans="1:1">
      <c r="A838" s="41"/>
    </row>
    <row r="839" spans="1:1">
      <c r="A839" s="41"/>
    </row>
    <row r="840" spans="1:1">
      <c r="A840" s="41"/>
    </row>
    <row r="841" spans="1:1">
      <c r="A841" s="41"/>
    </row>
    <row r="842" spans="1:1">
      <c r="A842" s="41"/>
    </row>
    <row r="843" spans="1:1">
      <c r="A843" s="41"/>
    </row>
    <row r="844" spans="1:1">
      <c r="A844" s="41"/>
    </row>
    <row r="845" spans="1:1">
      <c r="A845" s="41"/>
    </row>
    <row r="846" spans="1:1">
      <c r="A846" s="41"/>
    </row>
    <row r="847" spans="1:1">
      <c r="A847" s="41"/>
    </row>
    <row r="848" spans="1:1">
      <c r="A848" s="41"/>
    </row>
    <row r="849" spans="1:1">
      <c r="A849" s="41"/>
    </row>
    <row r="850" spans="1:1">
      <c r="A850" s="41"/>
    </row>
    <row r="851" spans="1:1">
      <c r="A851" s="41"/>
    </row>
    <row r="852" spans="1:1">
      <c r="A852" s="41"/>
    </row>
    <row r="853" spans="1:1">
      <c r="A853" s="41"/>
    </row>
    <row r="854" spans="1:1">
      <c r="A854" s="41"/>
    </row>
    <row r="855" spans="1:1">
      <c r="A855" s="41"/>
    </row>
    <row r="856" spans="1:1">
      <c r="A856" s="41"/>
    </row>
    <row r="857" spans="1:1">
      <c r="A857" s="41"/>
    </row>
    <row r="858" spans="1:1">
      <c r="A858" s="41"/>
    </row>
    <row r="859" spans="1:1">
      <c r="A859" s="41"/>
    </row>
    <row r="860" spans="1:1">
      <c r="A860" s="41"/>
    </row>
    <row r="861" spans="1:1">
      <c r="A861" s="41"/>
    </row>
    <row r="862" spans="1:1">
      <c r="A862" s="41"/>
    </row>
    <row r="863" spans="1:1">
      <c r="A863" s="41"/>
    </row>
    <row r="864" spans="1:1">
      <c r="A864" s="41"/>
    </row>
    <row r="865" spans="1:1">
      <c r="A865" s="41"/>
    </row>
    <row r="866" spans="1:1">
      <c r="A866" s="41"/>
    </row>
    <row r="867" spans="1:1">
      <c r="A867" s="41"/>
    </row>
    <row r="868" spans="1:1">
      <c r="A868" s="41"/>
    </row>
    <row r="869" spans="1:1">
      <c r="A869" s="41"/>
    </row>
    <row r="870" spans="1:1">
      <c r="A870" s="41"/>
    </row>
    <row r="871" spans="1:1">
      <c r="A871" s="41"/>
    </row>
    <row r="872" spans="1:1">
      <c r="A872" s="41"/>
    </row>
    <row r="873" spans="1:1">
      <c r="A873" s="41"/>
    </row>
    <row r="874" spans="1:1">
      <c r="A874" s="41"/>
    </row>
    <row r="875" spans="1:1">
      <c r="A875" s="41"/>
    </row>
    <row r="876" spans="1:1">
      <c r="A876" s="41"/>
    </row>
    <row r="877" spans="1:1">
      <c r="A877" s="41"/>
    </row>
    <row r="878" spans="1:1">
      <c r="A878" s="41"/>
    </row>
    <row r="879" spans="1:1">
      <c r="A879" s="41"/>
    </row>
    <row r="880" spans="1:1">
      <c r="A880" s="41"/>
    </row>
    <row r="881" spans="1:1">
      <c r="A881" s="41"/>
    </row>
    <row r="882" spans="1:1">
      <c r="A882" s="41"/>
    </row>
    <row r="883" spans="1:1">
      <c r="A883" s="41"/>
    </row>
    <row r="884" spans="1:1">
      <c r="A884" s="41"/>
    </row>
    <row r="885" spans="1:1">
      <c r="A885" s="41"/>
    </row>
    <row r="886" spans="1:1">
      <c r="A886" s="41"/>
    </row>
    <row r="887" spans="1:1">
      <c r="A887" s="41"/>
    </row>
    <row r="888" spans="1:1">
      <c r="A888" s="41"/>
    </row>
    <row r="889" spans="1:1">
      <c r="A889" s="41"/>
    </row>
    <row r="890" spans="1:1">
      <c r="A890" s="41"/>
    </row>
    <row r="891" spans="1:1">
      <c r="A891" s="41"/>
    </row>
    <row r="892" spans="1:1">
      <c r="A892" s="41"/>
    </row>
    <row r="893" spans="1:1">
      <c r="A893" s="41"/>
    </row>
    <row r="894" spans="1:1">
      <c r="A894" s="41"/>
    </row>
    <row r="895" spans="1:1">
      <c r="A895" s="41"/>
    </row>
    <row r="896" spans="1:1">
      <c r="A896" s="41"/>
    </row>
    <row r="897" spans="1:1">
      <c r="A897" s="41"/>
    </row>
    <row r="898" spans="1:1">
      <c r="A898" s="41"/>
    </row>
    <row r="899" spans="1:1">
      <c r="A899" s="41"/>
    </row>
    <row r="900" spans="1:1">
      <c r="A900" s="41"/>
    </row>
    <row r="901" spans="1:1">
      <c r="A901" s="41"/>
    </row>
    <row r="902" spans="1:1">
      <c r="A902" s="41"/>
    </row>
    <row r="903" spans="1:1">
      <c r="A903" s="41"/>
    </row>
    <row r="904" spans="1:1">
      <c r="A904" s="41"/>
    </row>
    <row r="905" spans="1:1">
      <c r="A905" s="41"/>
    </row>
    <row r="906" spans="1:1">
      <c r="A906" s="41"/>
    </row>
    <row r="907" spans="1:1">
      <c r="A907" s="41"/>
    </row>
    <row r="908" spans="1:1">
      <c r="A908" s="41"/>
    </row>
    <row r="909" spans="1:1">
      <c r="A909" s="41"/>
    </row>
    <row r="910" spans="1:1">
      <c r="A910" s="41"/>
    </row>
    <row r="911" spans="1:1">
      <c r="A911" s="41"/>
    </row>
    <row r="912" spans="1:1">
      <c r="A912" s="41"/>
    </row>
    <row r="913" spans="1:1">
      <c r="A913" s="41"/>
    </row>
    <row r="914" spans="1:1">
      <c r="A914" s="41"/>
    </row>
    <row r="915" spans="1:1">
      <c r="A915" s="41"/>
    </row>
    <row r="916" spans="1:1">
      <c r="A916" s="41"/>
    </row>
    <row r="917" spans="1:1">
      <c r="A917" s="41"/>
    </row>
    <row r="918" spans="1:1">
      <c r="A918" s="41"/>
    </row>
    <row r="919" spans="1:1">
      <c r="A919" s="41"/>
    </row>
    <row r="920" spans="1:1">
      <c r="A920" s="41"/>
    </row>
    <row r="921" spans="1:1">
      <c r="A921" s="41"/>
    </row>
    <row r="922" spans="1:1">
      <c r="A922" s="41"/>
    </row>
    <row r="923" spans="1:1">
      <c r="A923" s="41"/>
    </row>
    <row r="924" spans="1:1">
      <c r="A924" s="41"/>
    </row>
    <row r="925" spans="1:1">
      <c r="A925" s="41"/>
    </row>
    <row r="926" spans="1:1">
      <c r="A926" s="41"/>
    </row>
    <row r="927" spans="1:1">
      <c r="A927" s="41"/>
    </row>
    <row r="928" spans="1:1">
      <c r="A928" s="41"/>
    </row>
    <row r="929" spans="1:1">
      <c r="A929" s="41"/>
    </row>
    <row r="930" spans="1:1">
      <c r="A930" s="41"/>
    </row>
    <row r="931" spans="1:1">
      <c r="A931" s="41"/>
    </row>
    <row r="932" spans="1:1">
      <c r="A932" s="41"/>
    </row>
    <row r="933" spans="1:1">
      <c r="A933" s="41"/>
    </row>
    <row r="934" spans="1:1">
      <c r="A934" s="41"/>
    </row>
    <row r="935" spans="1:1">
      <c r="A935" s="41"/>
    </row>
    <row r="936" spans="1:1">
      <c r="A936" s="41"/>
    </row>
    <row r="937" spans="1:1">
      <c r="A937" s="41"/>
    </row>
    <row r="938" spans="1:1">
      <c r="A938" s="41"/>
    </row>
    <row r="939" spans="1:1">
      <c r="A939" s="41"/>
    </row>
    <row r="940" spans="1:1">
      <c r="A940" s="41"/>
    </row>
    <row r="941" spans="1:1">
      <c r="A941" s="41"/>
    </row>
    <row r="942" spans="1:1">
      <c r="A942" s="41"/>
    </row>
    <row r="943" spans="1:1">
      <c r="A943" s="41"/>
    </row>
    <row r="944" spans="1:1">
      <c r="A944" s="41"/>
    </row>
    <row r="945" spans="1:1">
      <c r="A945" s="41"/>
    </row>
    <row r="946" spans="1:1">
      <c r="A946" s="41"/>
    </row>
    <row r="947" spans="1:1">
      <c r="A947" s="41"/>
    </row>
    <row r="948" spans="1:1">
      <c r="A948" s="41"/>
    </row>
    <row r="949" spans="1:1">
      <c r="A949" s="41"/>
    </row>
    <row r="950" spans="1:1">
      <c r="A950" s="41"/>
    </row>
    <row r="951" spans="1:1">
      <c r="A951" s="41"/>
    </row>
    <row r="952" spans="1:1">
      <c r="A952" s="41"/>
    </row>
    <row r="953" spans="1:1">
      <c r="A953" s="41"/>
    </row>
    <row r="954" spans="1:1">
      <c r="A954" s="41"/>
    </row>
    <row r="955" spans="1:1">
      <c r="A955" s="41"/>
    </row>
    <row r="956" spans="1:1">
      <c r="A956" s="41"/>
    </row>
    <row r="957" spans="1:1">
      <c r="A957" s="41"/>
    </row>
    <row r="958" spans="1:1">
      <c r="A958" s="41"/>
    </row>
    <row r="959" spans="1:1">
      <c r="A959" s="41"/>
    </row>
    <row r="960" spans="1:1">
      <c r="A960" s="41"/>
    </row>
    <row r="961" spans="1:1">
      <c r="A961" s="41"/>
    </row>
    <row r="962" spans="1:1">
      <c r="A962" s="41"/>
    </row>
    <row r="963" spans="1:1">
      <c r="A963" s="41"/>
    </row>
    <row r="964" spans="1:1">
      <c r="A964" s="41"/>
    </row>
    <row r="965" spans="1:1">
      <c r="A965" s="41"/>
    </row>
    <row r="966" spans="1:1">
      <c r="A966" s="41"/>
    </row>
    <row r="967" spans="1:1">
      <c r="A967" s="41"/>
    </row>
    <row r="968" spans="1:1">
      <c r="A968" s="41"/>
    </row>
    <row r="969" spans="1:1">
      <c r="A969" s="41"/>
    </row>
    <row r="970" spans="1:1">
      <c r="A970" s="41"/>
    </row>
    <row r="971" spans="1:1">
      <c r="A971" s="41"/>
    </row>
    <row r="972" spans="1:1">
      <c r="A972" s="41"/>
    </row>
    <row r="973" spans="1:1">
      <c r="A973" s="41"/>
    </row>
    <row r="974" spans="1:1">
      <c r="A974" s="41"/>
    </row>
    <row r="975" spans="1:1">
      <c r="A975" s="41"/>
    </row>
    <row r="976" spans="1:1">
      <c r="A976" s="41"/>
    </row>
    <row r="977" spans="1:1">
      <c r="A977" s="41"/>
    </row>
    <row r="978" spans="1:1">
      <c r="A978" s="41"/>
    </row>
    <row r="979" spans="1:1">
      <c r="A979" s="41"/>
    </row>
    <row r="980" spans="1:1">
      <c r="A980" s="41"/>
    </row>
    <row r="981" spans="1:1">
      <c r="A981" s="41"/>
    </row>
    <row r="982" spans="1:1">
      <c r="A982" s="41"/>
    </row>
    <row r="983" spans="1:1">
      <c r="A983" s="41"/>
    </row>
    <row r="984" spans="1:1">
      <c r="A984" s="41"/>
    </row>
    <row r="985" spans="1:1">
      <c r="A985" s="41"/>
    </row>
    <row r="986" spans="1:1">
      <c r="A986" s="41"/>
    </row>
    <row r="987" spans="1:1">
      <c r="A987" s="41"/>
    </row>
    <row r="988" spans="1:1">
      <c r="A988" s="41"/>
    </row>
    <row r="989" spans="1:1">
      <c r="A989" s="41"/>
    </row>
    <row r="990" spans="1:1">
      <c r="A990" s="41"/>
    </row>
    <row r="991" spans="1:1">
      <c r="A991" s="41"/>
    </row>
    <row r="992" spans="1:1">
      <c r="A992" s="41"/>
    </row>
    <row r="993" spans="1:1">
      <c r="A993" s="41"/>
    </row>
    <row r="994" spans="1:1">
      <c r="A994" s="41"/>
    </row>
    <row r="995" spans="1:1">
      <c r="A995" s="41"/>
    </row>
    <row r="996" spans="1:1">
      <c r="A996" s="41"/>
    </row>
    <row r="997" spans="1:1">
      <c r="A997" s="41"/>
    </row>
    <row r="998" spans="1:1">
      <c r="A998" s="41"/>
    </row>
    <row r="999" spans="1:1">
      <c r="A999" s="41"/>
    </row>
    <row r="1000" spans="1:1">
      <c r="A1000" s="41"/>
    </row>
    <row r="1001" spans="1:1">
      <c r="A1001" s="41"/>
    </row>
    <row r="1002" spans="1:1">
      <c r="A1002" s="41"/>
    </row>
    <row r="1003" spans="1:1">
      <c r="A1003" s="41"/>
    </row>
    <row r="1004" spans="1:1">
      <c r="A1004" s="41"/>
    </row>
    <row r="1005" spans="1:1">
      <c r="A1005" s="41"/>
    </row>
    <row r="1006" spans="1:1">
      <c r="A1006" s="41"/>
    </row>
    <row r="1007" spans="1:1">
      <c r="A1007" s="41"/>
    </row>
    <row r="1008" spans="1:1">
      <c r="A1008" s="41"/>
    </row>
    <row r="1009" spans="1:1">
      <c r="A1009" s="41"/>
    </row>
    <row r="1010" spans="1:1">
      <c r="A1010" s="41"/>
    </row>
    <row r="1011" spans="1:1">
      <c r="A1011" s="41"/>
    </row>
    <row r="1012" spans="1:1">
      <c r="A1012" s="41"/>
    </row>
    <row r="1013" spans="1:1">
      <c r="A1013" s="41"/>
    </row>
    <row r="1014" spans="1:1">
      <c r="A1014" s="41"/>
    </row>
    <row r="1015" spans="1:1">
      <c r="A1015" s="41"/>
    </row>
    <row r="1016" spans="1:1">
      <c r="A1016" s="41"/>
    </row>
    <row r="1017" spans="1:1">
      <c r="A1017" s="41"/>
    </row>
    <row r="1018" spans="1:1">
      <c r="A1018" s="41"/>
    </row>
    <row r="1019" spans="1:1">
      <c r="A1019" s="41"/>
    </row>
    <row r="1020" spans="1:1">
      <c r="A1020" s="41"/>
    </row>
    <row r="1021" spans="1:1">
      <c r="A1021" s="41"/>
    </row>
    <row r="1022" spans="1:1">
      <c r="A1022" s="41"/>
    </row>
    <row r="1023" spans="1:1">
      <c r="A1023" s="41"/>
    </row>
    <row r="1024" spans="1:1">
      <c r="A1024" s="41"/>
    </row>
    <row r="1025" spans="1:1">
      <c r="A1025" s="41"/>
    </row>
    <row r="1026" spans="1:1">
      <c r="A1026" s="41"/>
    </row>
    <row r="1027" spans="1:1">
      <c r="A1027" s="41"/>
    </row>
    <row r="1028" spans="1:1">
      <c r="A1028" s="41"/>
    </row>
    <row r="1029" spans="1:1">
      <c r="A1029" s="41"/>
    </row>
    <row r="1030" spans="1:1">
      <c r="A1030" s="41"/>
    </row>
    <row r="1031" spans="1:1">
      <c r="A1031" s="41"/>
    </row>
    <row r="1032" spans="1:1">
      <c r="A1032" s="41"/>
    </row>
    <row r="1033" spans="1:1">
      <c r="A1033" s="41"/>
    </row>
    <row r="1034" spans="1:1">
      <c r="A1034" s="41"/>
    </row>
    <row r="1035" spans="1:1">
      <c r="A1035" s="41"/>
    </row>
    <row r="1036" spans="1:1">
      <c r="A1036" s="41"/>
    </row>
    <row r="1037" spans="1:1">
      <c r="A1037" s="41"/>
    </row>
    <row r="1038" spans="1:1">
      <c r="A1038" s="41"/>
    </row>
    <row r="1039" spans="1:1">
      <c r="A1039" s="41"/>
    </row>
    <row r="1040" spans="1:1">
      <c r="A1040" s="41"/>
    </row>
    <row r="1041" spans="1:1">
      <c r="A1041" s="41"/>
    </row>
    <row r="1042" spans="1:1">
      <c r="A1042" s="41"/>
    </row>
    <row r="1043" spans="1:1">
      <c r="A1043" s="41"/>
    </row>
    <row r="1044" spans="1:1">
      <c r="A1044" s="41"/>
    </row>
    <row r="1045" spans="1:1">
      <c r="A1045" s="41"/>
    </row>
    <row r="1046" spans="1:1">
      <c r="A1046" s="41"/>
    </row>
    <row r="1047" spans="1:1">
      <c r="A1047" s="41"/>
    </row>
    <row r="1048" spans="1:1">
      <c r="A1048" s="41"/>
    </row>
    <row r="1049" spans="1:1">
      <c r="A1049" s="41"/>
    </row>
    <row r="1050" spans="1:1">
      <c r="A1050" s="41"/>
    </row>
    <row r="1051" spans="1:1">
      <c r="A1051" s="41"/>
    </row>
    <row r="1052" spans="1:1">
      <c r="A1052" s="41"/>
    </row>
    <row r="1053" spans="1:1">
      <c r="A1053" s="41"/>
    </row>
    <row r="1054" spans="1:1">
      <c r="A1054" s="41"/>
    </row>
    <row r="1055" spans="1:1">
      <c r="A1055" s="41"/>
    </row>
    <row r="1056" spans="1:1">
      <c r="A1056" s="41"/>
    </row>
    <row r="1057" spans="1:1">
      <c r="A1057" s="41"/>
    </row>
    <row r="1058" spans="1:1">
      <c r="A1058" s="41"/>
    </row>
    <row r="1059" spans="1:1">
      <c r="A1059" s="41"/>
    </row>
    <row r="1060" spans="1:1">
      <c r="A1060" s="41"/>
    </row>
    <row r="1061" spans="1:1">
      <c r="A1061" s="41"/>
    </row>
    <row r="1062" spans="1:1">
      <c r="A1062" s="41"/>
    </row>
    <row r="1063" spans="1:1">
      <c r="A1063" s="41"/>
    </row>
    <row r="1064" spans="1:1">
      <c r="A1064" s="41"/>
    </row>
    <row r="1065" spans="1:1">
      <c r="A1065" s="41"/>
    </row>
    <row r="1066" spans="1:1">
      <c r="A1066" s="41"/>
    </row>
    <row r="1067" spans="1:1">
      <c r="A1067" s="41"/>
    </row>
    <row r="1068" spans="1:1">
      <c r="A1068" s="41"/>
    </row>
    <row r="1069" spans="1:1">
      <c r="A1069" s="41"/>
    </row>
    <row r="1070" spans="1:1">
      <c r="A1070" s="41"/>
    </row>
    <row r="1071" spans="1:1">
      <c r="A1071" s="41"/>
    </row>
    <row r="1072" spans="1:1">
      <c r="A1072" s="41"/>
    </row>
    <row r="1073" spans="1:1">
      <c r="A1073" s="41"/>
    </row>
    <row r="1074" spans="1:1">
      <c r="A1074" s="41"/>
    </row>
    <row r="1075" spans="1:1">
      <c r="A1075" s="41"/>
    </row>
  </sheetData>
  <protectedRanges>
    <protectedRange sqref="E24:F25 E27:F30 E33:F36 E38:F38 E40:F43 E45:F45 E62:F66 E68:F71 E73:F76 E78:F81 E83:F85 E97:F99 E105:F108 E110:F114 E134:F137 E139:F140 E148:F149 E152:F155 E158:F160 E162:F162 E164:F166 E169:F173 E189:F189 E192:F192 E195:F195 E197:F197 E200:F200 E205:F209 E211:F211 E213:F215 E217:F217 E219:F219 E221:F221 E223:F223 E226:F228 E202:F203" name="Oblast1"/>
  </protectedRanges>
  <mergeCells count="1">
    <mergeCell ref="G2:H2"/>
  </mergeCells>
  <phoneticPr fontId="36" type="noConversion"/>
  <pageMargins left="0.70866141732283472" right="0.70866141732283472" top="0.78740157480314965" bottom="0.78740157480314965" header="0.31496062992125984" footer="0.31496062992125984"/>
  <pageSetup paperSize="9" scale="8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V16"/>
  <sheetViews>
    <sheetView zoomScale="80" zoomScaleNormal="80" workbookViewId="0">
      <selection activeCell="AU14" sqref="AU14"/>
    </sheetView>
  </sheetViews>
  <sheetFormatPr defaultRowHeight="12.75"/>
  <cols>
    <col min="1" max="1" width="9.140625" style="64"/>
    <col min="2" max="2" width="45.28515625" style="64" customWidth="1"/>
    <col min="3" max="3" width="24.85546875" style="64" customWidth="1"/>
    <col min="4" max="4" width="35.7109375" style="64" customWidth="1"/>
    <col min="5" max="5" width="32" style="64" customWidth="1"/>
    <col min="6" max="6" width="31.42578125" style="64" hidden="1" customWidth="1"/>
    <col min="7" max="18" width="9.140625" style="64" hidden="1" customWidth="1"/>
    <col min="19" max="19" width="9.140625" style="87" hidden="1" customWidth="1"/>
    <col min="20" max="24" width="9.140625" style="64" hidden="1" customWidth="1"/>
    <col min="25" max="25" width="0.42578125" style="64" hidden="1" customWidth="1"/>
    <col min="26" max="30" width="9.140625" style="64" hidden="1" customWidth="1"/>
    <col min="31" max="31" width="5" style="64" hidden="1" customWidth="1"/>
    <col min="32" max="36" width="9.140625" style="64" hidden="1" customWidth="1"/>
    <col min="37" max="37" width="7.140625" style="64" hidden="1" customWidth="1"/>
    <col min="38" max="44" width="9.140625" style="64" hidden="1" customWidth="1"/>
    <col min="45" max="45" width="5.42578125" style="64" customWidth="1"/>
    <col min="46" max="46" width="7.28515625" style="64" customWidth="1"/>
    <col min="47" max="47" width="9.140625" style="64"/>
    <col min="48" max="48" width="11" style="64" customWidth="1"/>
    <col min="49" max="16384" width="9.140625" style="64"/>
  </cols>
  <sheetData>
    <row r="1" spans="1:48">
      <c r="A1" s="65"/>
      <c r="B1" s="63"/>
      <c r="C1" s="63"/>
      <c r="D1" s="63"/>
      <c r="E1" s="63"/>
      <c r="F1" s="63"/>
      <c r="G1" s="63"/>
      <c r="H1" s="63"/>
      <c r="I1" s="63"/>
      <c r="J1" s="63"/>
      <c r="K1" s="63"/>
      <c r="L1" s="63"/>
      <c r="M1" s="63"/>
      <c r="N1" s="63"/>
      <c r="O1" s="63"/>
      <c r="P1" s="63"/>
      <c r="Q1" s="63"/>
      <c r="R1" s="63"/>
      <c r="S1" s="66"/>
      <c r="T1" s="63"/>
      <c r="U1" s="63"/>
      <c r="V1" s="63"/>
      <c r="W1" s="63"/>
      <c r="X1" s="63"/>
      <c r="Y1" s="63"/>
      <c r="Z1" s="63"/>
      <c r="AA1" s="63"/>
      <c r="AB1" s="63"/>
      <c r="AC1" s="63"/>
      <c r="AD1" s="63"/>
      <c r="AE1" s="63"/>
      <c r="AF1" s="63"/>
      <c r="AG1" s="63"/>
      <c r="AH1" s="63"/>
      <c r="AI1" s="63"/>
      <c r="AJ1" s="63"/>
      <c r="AK1" s="63"/>
      <c r="AL1" s="63"/>
      <c r="AM1" s="63"/>
      <c r="AN1" s="63"/>
      <c r="AO1" s="63"/>
      <c r="AP1" s="63"/>
      <c r="AQ1" s="63"/>
      <c r="AR1" s="63"/>
    </row>
    <row r="2" spans="1:48" ht="15">
      <c r="A2" s="67" t="s">
        <v>341</v>
      </c>
      <c r="B2" s="68"/>
      <c r="C2" s="68"/>
      <c r="D2" s="68"/>
      <c r="E2" s="68"/>
      <c r="F2" s="68"/>
      <c r="G2" s="68"/>
      <c r="H2" s="68"/>
      <c r="I2" s="68"/>
      <c r="J2" s="68"/>
      <c r="K2" s="68"/>
      <c r="L2" s="68"/>
      <c r="M2" s="68"/>
      <c r="N2" s="68"/>
      <c r="O2" s="68"/>
      <c r="P2" s="68"/>
      <c r="Q2" s="68"/>
      <c r="R2" s="68"/>
      <c r="S2" s="69"/>
      <c r="T2" s="68"/>
      <c r="U2" s="68"/>
      <c r="V2" s="68"/>
      <c r="W2" s="68"/>
      <c r="X2" s="68"/>
      <c r="Y2" s="68"/>
      <c r="Z2" s="68"/>
      <c r="AA2" s="68"/>
      <c r="AB2" s="68"/>
      <c r="AC2" s="68"/>
      <c r="AD2" s="68"/>
      <c r="AE2" s="68"/>
      <c r="AF2" s="68"/>
      <c r="AG2" s="68"/>
      <c r="AH2" s="68"/>
      <c r="AI2" s="68"/>
      <c r="AJ2" s="68"/>
      <c r="AK2" s="68"/>
      <c r="AL2" s="68"/>
      <c r="AM2" s="68"/>
      <c r="AN2" s="68"/>
      <c r="AO2" s="68"/>
      <c r="AP2" s="68"/>
      <c r="AQ2" s="68"/>
      <c r="AR2" s="68"/>
      <c r="AS2" s="70"/>
      <c r="AT2" s="70"/>
      <c r="AU2" s="70"/>
      <c r="AV2" s="70"/>
    </row>
    <row r="3" spans="1:48" ht="15.75" thickBot="1">
      <c r="A3" s="71"/>
      <c r="B3" s="72"/>
      <c r="C3" s="72"/>
      <c r="D3" s="72"/>
      <c r="E3" s="72"/>
      <c r="F3" s="72"/>
      <c r="G3" s="72"/>
      <c r="H3" s="72"/>
      <c r="I3" s="72"/>
      <c r="J3" s="72"/>
      <c r="K3" s="72"/>
      <c r="L3" s="72"/>
      <c r="M3" s="72"/>
      <c r="N3" s="72"/>
      <c r="O3" s="72"/>
      <c r="P3" s="72"/>
      <c r="Q3" s="72"/>
      <c r="R3" s="72"/>
      <c r="S3" s="73"/>
      <c r="T3" s="72"/>
      <c r="U3" s="72"/>
      <c r="V3" s="72"/>
      <c r="W3" s="72"/>
      <c r="X3" s="72"/>
      <c r="Y3" s="72"/>
      <c r="Z3" s="72"/>
      <c r="AA3" s="72"/>
      <c r="AB3" s="72"/>
      <c r="AC3" s="72"/>
      <c r="AD3" s="72"/>
      <c r="AE3" s="72"/>
      <c r="AF3" s="72"/>
      <c r="AG3" s="72"/>
      <c r="AH3" s="72"/>
      <c r="AI3" s="72"/>
      <c r="AJ3" s="72"/>
      <c r="AK3" s="72"/>
      <c r="AL3" s="72"/>
      <c r="AM3" s="72"/>
      <c r="AN3" s="72"/>
      <c r="AO3" s="72"/>
      <c r="AP3" s="72"/>
      <c r="AQ3" s="72"/>
      <c r="AR3" s="72"/>
    </row>
    <row r="4" spans="1:48" ht="13.5" thickBot="1">
      <c r="A4" s="74"/>
      <c r="B4" s="75" t="s">
        <v>342</v>
      </c>
      <c r="C4" s="72"/>
      <c r="D4" s="72"/>
      <c r="E4" s="72"/>
      <c r="F4" s="76"/>
      <c r="G4" s="76"/>
      <c r="H4" s="77"/>
      <c r="I4" s="77"/>
      <c r="J4" s="77"/>
      <c r="K4" s="77"/>
      <c r="L4" s="77"/>
      <c r="M4" s="77"/>
      <c r="N4" s="77"/>
      <c r="O4" s="77"/>
      <c r="P4" s="77"/>
      <c r="Q4" s="77"/>
      <c r="R4" s="77"/>
      <c r="S4" s="78"/>
      <c r="T4" s="77"/>
      <c r="U4" s="77"/>
      <c r="V4" s="77"/>
      <c r="W4" s="77"/>
      <c r="X4" s="77"/>
      <c r="Y4" s="77"/>
      <c r="Z4" s="77"/>
      <c r="AA4" s="77"/>
      <c r="AB4" s="77"/>
      <c r="AC4" s="77"/>
      <c r="AD4" s="77"/>
      <c r="AE4" s="77"/>
      <c r="AF4" s="77"/>
      <c r="AG4" s="77"/>
      <c r="AH4" s="77"/>
      <c r="AI4" s="77"/>
      <c r="AJ4" s="77"/>
      <c r="AK4" s="77"/>
      <c r="AL4" s="77"/>
      <c r="AM4" s="77"/>
      <c r="AN4" s="77"/>
      <c r="AO4" s="77"/>
      <c r="AP4" s="77"/>
      <c r="AQ4" s="77"/>
      <c r="AR4" s="77"/>
    </row>
    <row r="5" spans="1:48" ht="23.25" thickBot="1">
      <c r="A5" s="79" t="s">
        <v>343</v>
      </c>
      <c r="B5" s="80" t="s">
        <v>344</v>
      </c>
      <c r="C5" s="80" t="s">
        <v>345</v>
      </c>
      <c r="D5" s="81" t="s">
        <v>346</v>
      </c>
      <c r="E5" s="82" t="s">
        <v>347</v>
      </c>
      <c r="F5" s="72"/>
      <c r="G5" s="72"/>
      <c r="H5" s="72"/>
      <c r="I5" s="72"/>
      <c r="J5" s="72"/>
      <c r="K5" s="72"/>
      <c r="L5" s="72"/>
      <c r="M5" s="72"/>
      <c r="N5" s="72"/>
      <c r="O5" s="72"/>
      <c r="P5" s="72"/>
      <c r="Q5" s="72"/>
      <c r="R5" s="72"/>
      <c r="S5" s="73"/>
      <c r="T5" s="72"/>
      <c r="U5" s="72"/>
      <c r="V5" s="72"/>
      <c r="W5" s="72"/>
      <c r="X5" s="72"/>
      <c r="Y5" s="72"/>
      <c r="Z5" s="72"/>
      <c r="AA5" s="72"/>
      <c r="AB5" s="72"/>
      <c r="AC5" s="72"/>
      <c r="AD5" s="72"/>
      <c r="AE5" s="72"/>
      <c r="AF5" s="72"/>
      <c r="AG5" s="72"/>
      <c r="AH5" s="72"/>
      <c r="AI5" s="72"/>
      <c r="AJ5" s="72"/>
      <c r="AK5" s="72"/>
      <c r="AL5" s="72"/>
      <c r="AM5" s="72"/>
      <c r="AN5" s="72"/>
      <c r="AO5" s="72"/>
      <c r="AP5" s="72"/>
      <c r="AQ5" s="72"/>
      <c r="AR5" s="72"/>
      <c r="AS5" s="83" t="s">
        <v>348</v>
      </c>
      <c r="AT5" s="83" t="s">
        <v>349</v>
      </c>
      <c r="AU5" s="80" t="s">
        <v>350</v>
      </c>
      <c r="AV5" s="80" t="s">
        <v>351</v>
      </c>
    </row>
    <row r="6" spans="1:48" ht="13.5" thickBot="1">
      <c r="A6" s="84"/>
      <c r="B6" s="81"/>
      <c r="C6" s="81"/>
      <c r="D6" s="81"/>
      <c r="E6" s="85"/>
      <c r="F6" s="72"/>
      <c r="G6" s="72"/>
      <c r="H6" s="72"/>
      <c r="I6" s="72"/>
      <c r="J6" s="72"/>
      <c r="K6" s="72"/>
      <c r="L6" s="72"/>
      <c r="M6" s="72"/>
      <c r="N6" s="72"/>
      <c r="O6" s="72"/>
      <c r="P6" s="72"/>
      <c r="Q6" s="72"/>
      <c r="R6" s="72"/>
      <c r="S6" s="73"/>
      <c r="T6" s="72"/>
      <c r="U6" s="72"/>
      <c r="V6" s="72"/>
      <c r="W6" s="72"/>
      <c r="X6" s="72"/>
      <c r="Y6" s="72"/>
      <c r="Z6" s="72"/>
      <c r="AA6" s="72"/>
      <c r="AB6" s="72"/>
      <c r="AC6" s="72"/>
      <c r="AD6" s="72"/>
      <c r="AE6" s="72"/>
      <c r="AF6" s="72"/>
      <c r="AG6" s="72"/>
      <c r="AH6" s="72"/>
      <c r="AI6" s="72"/>
      <c r="AJ6" s="72"/>
      <c r="AK6" s="72"/>
      <c r="AL6" s="72"/>
      <c r="AM6" s="72"/>
      <c r="AN6" s="72"/>
      <c r="AO6" s="72"/>
      <c r="AP6" s="72"/>
      <c r="AQ6" s="72"/>
      <c r="AR6" s="72"/>
      <c r="AS6" s="86"/>
      <c r="AT6" s="86"/>
      <c r="AU6" s="81"/>
      <c r="AV6" s="81"/>
    </row>
    <row r="7" spans="1:48" ht="16.5" customHeight="1" thickBot="1">
      <c r="A7" s="89" t="s">
        <v>352</v>
      </c>
      <c r="B7" s="89" t="s">
        <v>353</v>
      </c>
      <c r="C7" s="90" t="s">
        <v>354</v>
      </c>
      <c r="D7" s="91" t="s">
        <v>355</v>
      </c>
      <c r="E7" s="92" t="s">
        <v>356</v>
      </c>
      <c r="F7" s="93"/>
      <c r="G7" s="93"/>
      <c r="H7" s="93"/>
      <c r="I7" s="93"/>
      <c r="J7" s="93"/>
      <c r="K7" s="93"/>
      <c r="L7" s="93"/>
      <c r="M7" s="93"/>
      <c r="N7" s="93"/>
      <c r="O7" s="93"/>
      <c r="P7" s="93"/>
      <c r="Q7" s="93"/>
      <c r="R7" s="93"/>
      <c r="S7" s="94"/>
      <c r="T7" s="93"/>
      <c r="U7" s="93"/>
      <c r="V7" s="93"/>
      <c r="W7" s="93"/>
      <c r="X7" s="93"/>
      <c r="Y7" s="93"/>
      <c r="Z7" s="93"/>
      <c r="AA7" s="93"/>
      <c r="AB7" s="93"/>
      <c r="AC7" s="93"/>
      <c r="AD7" s="93"/>
      <c r="AE7" s="93"/>
      <c r="AF7" s="93"/>
      <c r="AG7" s="93"/>
      <c r="AH7" s="93"/>
      <c r="AI7" s="93"/>
      <c r="AJ7" s="93"/>
      <c r="AK7" s="93"/>
      <c r="AL7" s="93"/>
      <c r="AM7" s="93"/>
      <c r="AN7" s="93"/>
      <c r="AO7" s="93"/>
      <c r="AP7" s="93"/>
      <c r="AQ7" s="93"/>
      <c r="AR7" s="93"/>
      <c r="AS7" s="95" t="s">
        <v>20</v>
      </c>
      <c r="AT7" s="96">
        <v>4</v>
      </c>
      <c r="AU7" s="107">
        <v>86</v>
      </c>
      <c r="AV7" s="108">
        <f t="shared" ref="AV7:AV12" si="0">SUM(AT7*AU7)</f>
        <v>344</v>
      </c>
    </row>
    <row r="8" spans="1:48" ht="13.5" thickBot="1">
      <c r="A8" s="89" t="s">
        <v>357</v>
      </c>
      <c r="B8" s="89" t="s">
        <v>358</v>
      </c>
      <c r="C8" s="90" t="s">
        <v>354</v>
      </c>
      <c r="D8" s="91" t="s">
        <v>359</v>
      </c>
      <c r="E8" s="92" t="s">
        <v>356</v>
      </c>
      <c r="F8" s="93"/>
      <c r="G8" s="93"/>
      <c r="H8" s="93"/>
      <c r="I8" s="93"/>
      <c r="J8" s="93"/>
      <c r="K8" s="93"/>
      <c r="L8" s="93"/>
      <c r="M8" s="93"/>
      <c r="N8" s="93"/>
      <c r="O8" s="93"/>
      <c r="P8" s="93"/>
      <c r="Q8" s="93"/>
      <c r="R8" s="93"/>
      <c r="S8" s="94"/>
      <c r="T8" s="93"/>
      <c r="U8" s="93"/>
      <c r="V8" s="93"/>
      <c r="W8" s="93"/>
      <c r="X8" s="93"/>
      <c r="Y8" s="93"/>
      <c r="Z8" s="93"/>
      <c r="AA8" s="93"/>
      <c r="AB8" s="93"/>
      <c r="AC8" s="93"/>
      <c r="AD8" s="93"/>
      <c r="AE8" s="93"/>
      <c r="AF8" s="93"/>
      <c r="AG8" s="93"/>
      <c r="AH8" s="93"/>
      <c r="AI8" s="93"/>
      <c r="AJ8" s="93"/>
      <c r="AK8" s="93"/>
      <c r="AL8" s="93"/>
      <c r="AM8" s="93"/>
      <c r="AN8" s="93"/>
      <c r="AO8" s="93"/>
      <c r="AP8" s="93"/>
      <c r="AQ8" s="93"/>
      <c r="AR8" s="93"/>
      <c r="AS8" s="95" t="s">
        <v>20</v>
      </c>
      <c r="AT8" s="96">
        <v>4</v>
      </c>
      <c r="AU8" s="107">
        <v>48</v>
      </c>
      <c r="AV8" s="108">
        <f t="shared" si="0"/>
        <v>192</v>
      </c>
    </row>
    <row r="9" spans="1:48" ht="26.25" thickBot="1">
      <c r="A9" s="89" t="s">
        <v>360</v>
      </c>
      <c r="B9" s="89" t="s">
        <v>361</v>
      </c>
      <c r="C9" s="90" t="s">
        <v>354</v>
      </c>
      <c r="D9" s="91" t="s">
        <v>362</v>
      </c>
      <c r="E9" s="92" t="s">
        <v>356</v>
      </c>
      <c r="F9" s="93"/>
      <c r="G9" s="93"/>
      <c r="H9" s="93"/>
      <c r="I9" s="93"/>
      <c r="J9" s="93"/>
      <c r="K9" s="93"/>
      <c r="L9" s="93"/>
      <c r="M9" s="93"/>
      <c r="N9" s="93"/>
      <c r="O9" s="93"/>
      <c r="P9" s="93"/>
      <c r="Q9" s="93"/>
      <c r="R9" s="93"/>
      <c r="S9" s="94"/>
      <c r="T9" s="93"/>
      <c r="U9" s="93"/>
      <c r="V9" s="93"/>
      <c r="W9" s="93"/>
      <c r="X9" s="93"/>
      <c r="Y9" s="93"/>
      <c r="Z9" s="93"/>
      <c r="AA9" s="93"/>
      <c r="AB9" s="93"/>
      <c r="AC9" s="93"/>
      <c r="AD9" s="93"/>
      <c r="AE9" s="93"/>
      <c r="AF9" s="93"/>
      <c r="AG9" s="93"/>
      <c r="AH9" s="93"/>
      <c r="AI9" s="93"/>
      <c r="AJ9" s="93"/>
      <c r="AK9" s="93"/>
      <c r="AL9" s="93"/>
      <c r="AM9" s="93"/>
      <c r="AN9" s="93"/>
      <c r="AO9" s="93"/>
      <c r="AP9" s="93"/>
      <c r="AQ9" s="93"/>
      <c r="AR9" s="93"/>
      <c r="AS9" s="95" t="s">
        <v>20</v>
      </c>
      <c r="AT9" s="96">
        <v>2</v>
      </c>
      <c r="AU9" s="107">
        <v>80</v>
      </c>
      <c r="AV9" s="108">
        <f t="shared" si="0"/>
        <v>160</v>
      </c>
    </row>
    <row r="10" spans="1:48" ht="26.25" thickBot="1">
      <c r="A10" s="89" t="s">
        <v>363</v>
      </c>
      <c r="B10" s="97" t="s">
        <v>364</v>
      </c>
      <c r="C10" s="98" t="s">
        <v>365</v>
      </c>
      <c r="D10" s="99" t="s">
        <v>366</v>
      </c>
      <c r="E10" s="100" t="s">
        <v>367</v>
      </c>
      <c r="F10" s="101"/>
      <c r="G10" s="101"/>
      <c r="H10" s="101"/>
      <c r="I10" s="101"/>
      <c r="J10" s="101"/>
      <c r="K10" s="101"/>
      <c r="L10" s="101"/>
      <c r="M10" s="101"/>
      <c r="N10" s="101"/>
      <c r="O10" s="101"/>
      <c r="P10" s="101"/>
      <c r="Q10" s="101"/>
      <c r="R10" s="101"/>
      <c r="S10" s="102"/>
      <c r="T10" s="101"/>
      <c r="U10" s="101"/>
      <c r="V10" s="101"/>
      <c r="W10" s="101"/>
      <c r="X10" s="101"/>
      <c r="Y10" s="101"/>
      <c r="Z10" s="101"/>
      <c r="AA10" s="101"/>
      <c r="AB10" s="101"/>
      <c r="AC10" s="101"/>
      <c r="AD10" s="101"/>
      <c r="AE10" s="101"/>
      <c r="AF10" s="101"/>
      <c r="AG10" s="101"/>
      <c r="AH10" s="101"/>
      <c r="AI10" s="101"/>
      <c r="AJ10" s="101"/>
      <c r="AK10" s="101"/>
      <c r="AL10" s="101"/>
      <c r="AM10" s="101"/>
      <c r="AN10" s="101"/>
      <c r="AO10" s="101"/>
      <c r="AP10" s="101"/>
      <c r="AQ10" s="101"/>
      <c r="AR10" s="101"/>
      <c r="AS10" s="103" t="s">
        <v>20</v>
      </c>
      <c r="AT10" s="104">
        <v>1</v>
      </c>
      <c r="AU10" s="109">
        <v>520</v>
      </c>
      <c r="AV10" s="108">
        <f t="shared" si="0"/>
        <v>520</v>
      </c>
    </row>
    <row r="11" spans="1:48" ht="26.25" thickBot="1">
      <c r="A11" s="89" t="s">
        <v>368</v>
      </c>
      <c r="B11" s="97" t="s">
        <v>364</v>
      </c>
      <c r="C11" s="90" t="s">
        <v>369</v>
      </c>
      <c r="D11" s="91" t="s">
        <v>370</v>
      </c>
      <c r="E11" s="92" t="s">
        <v>356</v>
      </c>
      <c r="F11" s="93"/>
      <c r="G11" s="93"/>
      <c r="H11" s="93"/>
      <c r="I11" s="93"/>
      <c r="J11" s="93"/>
      <c r="K11" s="93"/>
      <c r="L11" s="93"/>
      <c r="M11" s="93"/>
      <c r="N11" s="93"/>
      <c r="O11" s="93"/>
      <c r="P11" s="93"/>
      <c r="Q11" s="93"/>
      <c r="R11" s="93"/>
      <c r="S11" s="94"/>
      <c r="T11" s="93"/>
      <c r="U11" s="93"/>
      <c r="V11" s="93"/>
      <c r="W11" s="93"/>
      <c r="X11" s="93"/>
      <c r="Y11" s="93"/>
      <c r="Z11" s="93"/>
      <c r="AA11" s="93"/>
      <c r="AB11" s="93"/>
      <c r="AC11" s="93"/>
      <c r="AD11" s="93"/>
      <c r="AE11" s="93"/>
      <c r="AF11" s="93"/>
      <c r="AG11" s="93"/>
      <c r="AH11" s="93"/>
      <c r="AI11" s="93"/>
      <c r="AJ11" s="93"/>
      <c r="AK11" s="93"/>
      <c r="AL11" s="93"/>
      <c r="AM11" s="93"/>
      <c r="AN11" s="93"/>
      <c r="AO11" s="93"/>
      <c r="AP11" s="93"/>
      <c r="AQ11" s="93"/>
      <c r="AR11" s="93"/>
      <c r="AS11" s="95" t="s">
        <v>20</v>
      </c>
      <c r="AT11" s="96">
        <v>2</v>
      </c>
      <c r="AU11" s="107">
        <v>324</v>
      </c>
      <c r="AV11" s="108">
        <f t="shared" si="0"/>
        <v>648</v>
      </c>
    </row>
    <row r="12" spans="1:48" ht="23.25" customHeight="1" thickBot="1">
      <c r="A12" s="89" t="s">
        <v>371</v>
      </c>
      <c r="B12" s="89" t="s">
        <v>372</v>
      </c>
      <c r="C12" s="90" t="s">
        <v>373</v>
      </c>
      <c r="D12" s="91"/>
      <c r="E12" s="92" t="s">
        <v>374</v>
      </c>
      <c r="F12" s="93"/>
      <c r="G12" s="93"/>
      <c r="H12" s="93"/>
      <c r="I12" s="93"/>
      <c r="J12" s="93"/>
      <c r="K12" s="93"/>
      <c r="L12" s="93"/>
      <c r="M12" s="93"/>
      <c r="N12" s="93"/>
      <c r="O12" s="93"/>
      <c r="P12" s="93"/>
      <c r="Q12" s="93"/>
      <c r="R12" s="93"/>
      <c r="S12" s="94"/>
      <c r="T12" s="93"/>
      <c r="U12" s="93"/>
      <c r="V12" s="93"/>
      <c r="W12" s="93"/>
      <c r="X12" s="93"/>
      <c r="Y12" s="93"/>
      <c r="Z12" s="93"/>
      <c r="AA12" s="93"/>
      <c r="AB12" s="93"/>
      <c r="AC12" s="93"/>
      <c r="AD12" s="93"/>
      <c r="AE12" s="93"/>
      <c r="AF12" s="93"/>
      <c r="AG12" s="93"/>
      <c r="AH12" s="93"/>
      <c r="AI12" s="93"/>
      <c r="AJ12" s="93"/>
      <c r="AK12" s="93"/>
      <c r="AL12" s="93"/>
      <c r="AM12" s="93"/>
      <c r="AN12" s="93"/>
      <c r="AO12" s="93"/>
      <c r="AP12" s="93"/>
      <c r="AQ12" s="93"/>
      <c r="AR12" s="93"/>
      <c r="AS12" s="95" t="s">
        <v>20</v>
      </c>
      <c r="AT12" s="96">
        <v>2</v>
      </c>
      <c r="AU12" s="107">
        <v>54</v>
      </c>
      <c r="AV12" s="108">
        <f t="shared" si="0"/>
        <v>108</v>
      </c>
    </row>
    <row r="13" spans="1:48" ht="23.25" customHeight="1" thickBot="1">
      <c r="A13" s="89" t="s">
        <v>375</v>
      </c>
      <c r="B13" s="89" t="s">
        <v>376</v>
      </c>
      <c r="C13" s="90" t="s">
        <v>373</v>
      </c>
      <c r="D13" s="91"/>
      <c r="E13" s="92" t="s">
        <v>377</v>
      </c>
      <c r="F13" s="93"/>
      <c r="G13" s="93"/>
      <c r="H13" s="93"/>
      <c r="I13" s="93"/>
      <c r="J13" s="93"/>
      <c r="K13" s="93"/>
      <c r="L13" s="93"/>
      <c r="M13" s="93"/>
      <c r="N13" s="93"/>
      <c r="O13" s="93"/>
      <c r="P13" s="93"/>
      <c r="Q13" s="93"/>
      <c r="R13" s="93"/>
      <c r="S13" s="94"/>
      <c r="T13" s="93"/>
      <c r="U13" s="93"/>
      <c r="V13" s="93"/>
      <c r="W13" s="93"/>
      <c r="X13" s="93"/>
      <c r="Y13" s="93"/>
      <c r="Z13" s="93"/>
      <c r="AA13" s="93"/>
      <c r="AB13" s="93"/>
      <c r="AC13" s="93"/>
      <c r="AD13" s="93"/>
      <c r="AE13" s="93"/>
      <c r="AF13" s="93"/>
      <c r="AG13" s="93"/>
      <c r="AH13" s="93"/>
      <c r="AI13" s="93"/>
      <c r="AJ13" s="93"/>
      <c r="AK13" s="93"/>
      <c r="AL13" s="93"/>
      <c r="AM13" s="93"/>
      <c r="AN13" s="93"/>
      <c r="AO13" s="93"/>
      <c r="AP13" s="93"/>
      <c r="AQ13" s="93"/>
      <c r="AR13" s="93"/>
      <c r="AS13" s="95" t="s">
        <v>20</v>
      </c>
      <c r="AT13" s="96">
        <v>2</v>
      </c>
      <c r="AU13" s="107">
        <v>28</v>
      </c>
      <c r="AV13" s="108">
        <f>SUM(AT13*AU13)</f>
        <v>56</v>
      </c>
    </row>
    <row r="14" spans="1:48">
      <c r="AU14" s="105"/>
      <c r="AV14" s="105"/>
    </row>
    <row r="15" spans="1:48">
      <c r="AU15" s="105"/>
      <c r="AV15" s="105"/>
    </row>
    <row r="16" spans="1:48">
      <c r="B16" s="88" t="s">
        <v>378</v>
      </c>
      <c r="AU16" s="105"/>
      <c r="AV16" s="106">
        <f>SUM(AV7:AV13)</f>
        <v>2028</v>
      </c>
    </row>
  </sheetData>
  <protectedRanges>
    <protectedRange sqref="E1:E2" name="Oblast1"/>
  </protectedRanges>
  <phoneticPr fontId="0" type="noConversion"/>
  <pageMargins left="0.70866141732283472" right="0.70866141732283472" top="0.78740157480314965" bottom="0.78740157480314965" header="0.31496062992125984" footer="0.31496062992125984"/>
  <pageSetup paperSize="9" scale="74" orientation="landscape"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A1:H163"/>
  <sheetViews>
    <sheetView zoomScale="90" zoomScaleNormal="90" workbookViewId="0">
      <selection activeCell="E110" sqref="E110"/>
    </sheetView>
  </sheetViews>
  <sheetFormatPr defaultRowHeight="12.75"/>
  <cols>
    <col min="1" max="1" width="11.28515625" style="1" customWidth="1"/>
    <col min="2" max="2" width="58.5703125" customWidth="1"/>
    <col min="3" max="3" width="7.85546875" style="43" customWidth="1"/>
    <col min="4" max="4" width="11.28515625" style="43" customWidth="1"/>
    <col min="5" max="5" width="13.7109375" style="157" customWidth="1"/>
    <col min="6" max="6" width="17.42578125" style="167" customWidth="1"/>
    <col min="7" max="7" width="31.42578125" customWidth="1"/>
  </cols>
  <sheetData>
    <row r="1" spans="1:8">
      <c r="B1" s="2" t="s">
        <v>379</v>
      </c>
      <c r="H1" s="2"/>
    </row>
    <row r="2" spans="1:8">
      <c r="B2" s="2"/>
      <c r="H2" s="2"/>
    </row>
    <row r="3" spans="1:8">
      <c r="B3" s="149" t="s">
        <v>380</v>
      </c>
    </row>
    <row r="4" spans="1:8">
      <c r="B4" s="149"/>
    </row>
    <row r="5" spans="1:8" s="2" customFormat="1">
      <c r="A5" s="163">
        <v>6083</v>
      </c>
      <c r="B5" s="2" t="s">
        <v>381</v>
      </c>
      <c r="C5" s="160"/>
      <c r="D5" s="160"/>
      <c r="E5" s="161"/>
      <c r="F5" s="168"/>
    </row>
    <row r="6" spans="1:8">
      <c r="A6" s="166" t="s">
        <v>382</v>
      </c>
      <c r="B6" s="148" t="s">
        <v>383</v>
      </c>
      <c r="C6" s="9" t="s">
        <v>384</v>
      </c>
      <c r="D6" s="9" t="s">
        <v>385</v>
      </c>
      <c r="E6" s="227" t="s">
        <v>386</v>
      </c>
      <c r="F6" s="228" t="s">
        <v>387</v>
      </c>
    </row>
    <row r="7" spans="1:8" ht="25.5">
      <c r="A7" s="162" t="s">
        <v>388</v>
      </c>
      <c r="B7" s="151" t="s">
        <v>389</v>
      </c>
      <c r="C7" s="7"/>
      <c r="D7" s="7"/>
    </row>
    <row r="8" spans="1:8" ht="30.75" customHeight="1">
      <c r="A8" s="162" t="s">
        <v>390</v>
      </c>
      <c r="B8" s="151" t="s">
        <v>391</v>
      </c>
      <c r="C8" s="135" t="s">
        <v>20</v>
      </c>
      <c r="D8" s="135">
        <v>36</v>
      </c>
      <c r="E8" s="167">
        <v>48.436705882352946</v>
      </c>
      <c r="F8" s="167">
        <f>SUM(D8*E8)</f>
        <v>1743.7214117647061</v>
      </c>
    </row>
    <row r="9" spans="1:8">
      <c r="A9" s="162" t="s">
        <v>392</v>
      </c>
      <c r="B9" s="151" t="s">
        <v>393</v>
      </c>
      <c r="C9" s="152" t="s">
        <v>20</v>
      </c>
      <c r="D9" s="152">
        <v>19</v>
      </c>
      <c r="E9" s="167">
        <v>433.65035294117655</v>
      </c>
      <c r="F9" s="167">
        <f t="shared" ref="F9:F70" si="0">SUM(D9*E9)</f>
        <v>8239.3567058823537</v>
      </c>
    </row>
    <row r="10" spans="1:8">
      <c r="A10" s="162" t="s">
        <v>394</v>
      </c>
      <c r="B10" s="151" t="s">
        <v>395</v>
      </c>
      <c r="C10" s="152" t="s">
        <v>20</v>
      </c>
      <c r="D10" s="152">
        <v>42</v>
      </c>
      <c r="E10" s="167">
        <v>177.24282352941177</v>
      </c>
      <c r="F10" s="167">
        <f t="shared" si="0"/>
        <v>7444.1985882352938</v>
      </c>
    </row>
    <row r="11" spans="1:8">
      <c r="A11" s="162" t="s">
        <v>396</v>
      </c>
      <c r="B11" s="151" t="s">
        <v>397</v>
      </c>
      <c r="C11" s="7" t="s">
        <v>20</v>
      </c>
      <c r="D11" s="7">
        <v>39</v>
      </c>
      <c r="E11" s="167">
        <v>141.24517647058823</v>
      </c>
      <c r="F11" s="167">
        <f t="shared" si="0"/>
        <v>5508.5618823529412</v>
      </c>
    </row>
    <row r="12" spans="1:8">
      <c r="A12" s="162" t="s">
        <v>398</v>
      </c>
      <c r="B12" s="151" t="s">
        <v>399</v>
      </c>
      <c r="C12" s="152" t="s">
        <v>20</v>
      </c>
      <c r="D12" s="152">
        <v>16</v>
      </c>
      <c r="E12" s="167">
        <v>108.99529411764706</v>
      </c>
      <c r="F12" s="167">
        <f t="shared" si="0"/>
        <v>1743.924705882353</v>
      </c>
    </row>
    <row r="13" spans="1:8">
      <c r="A13" s="162" t="s">
        <v>400</v>
      </c>
      <c r="B13" s="151" t="s">
        <v>401</v>
      </c>
      <c r="C13" s="152" t="s">
        <v>20</v>
      </c>
      <c r="D13" s="152">
        <v>10</v>
      </c>
      <c r="E13" s="167">
        <v>81.742117647058834</v>
      </c>
      <c r="F13" s="167">
        <f t="shared" si="0"/>
        <v>817.42117647058831</v>
      </c>
    </row>
    <row r="14" spans="1:8">
      <c r="A14" s="162" t="s">
        <v>402</v>
      </c>
      <c r="B14" s="151" t="s">
        <v>403</v>
      </c>
      <c r="C14" s="152" t="s">
        <v>20</v>
      </c>
      <c r="D14" s="152">
        <v>4</v>
      </c>
      <c r="E14" s="167">
        <v>46.74494117647059</v>
      </c>
      <c r="F14" s="167">
        <f t="shared" si="0"/>
        <v>186.97976470588236</v>
      </c>
    </row>
    <row r="15" spans="1:8">
      <c r="A15" s="162" t="s">
        <v>404</v>
      </c>
      <c r="B15" s="151" t="s">
        <v>405</v>
      </c>
      <c r="C15" s="7" t="s">
        <v>20</v>
      </c>
      <c r="D15" s="7">
        <v>7</v>
      </c>
      <c r="E15" s="167">
        <v>107.32</v>
      </c>
      <c r="F15" s="167">
        <f t="shared" si="0"/>
        <v>751.24</v>
      </c>
    </row>
    <row r="16" spans="1:8">
      <c r="A16" s="162" t="s">
        <v>406</v>
      </c>
      <c r="B16" s="151" t="s">
        <v>407</v>
      </c>
      <c r="C16" s="7" t="s">
        <v>20</v>
      </c>
      <c r="D16" s="7">
        <v>2</v>
      </c>
      <c r="E16" s="167">
        <v>135.34823529411767</v>
      </c>
      <c r="F16" s="167">
        <f t="shared" si="0"/>
        <v>270.69647058823534</v>
      </c>
    </row>
    <row r="17" spans="1:7">
      <c r="A17" s="162" t="s">
        <v>408</v>
      </c>
      <c r="B17" s="151" t="s">
        <v>409</v>
      </c>
      <c r="C17" s="7" t="s">
        <v>20</v>
      </c>
      <c r="D17" s="7">
        <v>12</v>
      </c>
      <c r="E17" s="167">
        <v>118.78917647058823</v>
      </c>
      <c r="F17" s="167">
        <f t="shared" si="0"/>
        <v>1425.4701176470587</v>
      </c>
    </row>
    <row r="18" spans="1:7" s="2" customFormat="1">
      <c r="A18" s="163">
        <v>6083</v>
      </c>
      <c r="B18" s="159" t="s">
        <v>410</v>
      </c>
      <c r="C18" s="160"/>
      <c r="D18" s="160"/>
      <c r="E18" s="161"/>
      <c r="F18" s="168">
        <f>SUM(F8:F17)</f>
        <v>28131.570823529411</v>
      </c>
    </row>
    <row r="19" spans="1:7" s="2" customFormat="1">
      <c r="A19" s="163"/>
      <c r="B19" s="159"/>
      <c r="C19" s="160"/>
      <c r="D19" s="160"/>
      <c r="E19" s="161"/>
      <c r="F19" s="167"/>
    </row>
    <row r="20" spans="1:7" s="2" customFormat="1">
      <c r="A20" s="163">
        <v>6084</v>
      </c>
      <c r="B20" s="2" t="s">
        <v>411</v>
      </c>
      <c r="C20" s="160"/>
      <c r="D20" s="160"/>
      <c r="E20" s="161"/>
      <c r="F20" s="168" t="s">
        <v>388</v>
      </c>
    </row>
    <row r="21" spans="1:7">
      <c r="A21" s="166" t="s">
        <v>382</v>
      </c>
      <c r="B21" s="148" t="s">
        <v>412</v>
      </c>
      <c r="C21" s="9" t="s">
        <v>3</v>
      </c>
      <c r="D21" s="9" t="s">
        <v>4</v>
      </c>
      <c r="E21" s="227" t="s">
        <v>388</v>
      </c>
      <c r="F21" s="167" t="s">
        <v>388</v>
      </c>
    </row>
    <row r="22" spans="1:7">
      <c r="A22" s="164" t="s">
        <v>413</v>
      </c>
      <c r="B22" s="5" t="s">
        <v>414</v>
      </c>
      <c r="C22" s="153" t="s">
        <v>33</v>
      </c>
      <c r="D22" s="153">
        <v>1450</v>
      </c>
      <c r="E22" s="167">
        <v>1.8404705882352943</v>
      </c>
      <c r="F22" s="167">
        <f t="shared" si="0"/>
        <v>2668.6823529411768</v>
      </c>
    </row>
    <row r="23" spans="1:7">
      <c r="A23" s="164" t="s">
        <v>415</v>
      </c>
      <c r="B23" s="5" t="s">
        <v>416</v>
      </c>
      <c r="C23" s="153" t="s">
        <v>33</v>
      </c>
      <c r="D23" s="153">
        <v>185</v>
      </c>
      <c r="E23" s="167">
        <v>1.8404705882352943</v>
      </c>
      <c r="F23" s="167">
        <f t="shared" si="0"/>
        <v>340.48705882352942</v>
      </c>
    </row>
    <row r="24" spans="1:7">
      <c r="A24" s="164" t="s">
        <v>417</v>
      </c>
      <c r="B24" s="5" t="s">
        <v>418</v>
      </c>
      <c r="C24" s="153" t="s">
        <v>33</v>
      </c>
      <c r="D24" s="153">
        <v>1720</v>
      </c>
      <c r="E24" s="167">
        <v>2.1981176470588237</v>
      </c>
      <c r="F24" s="167">
        <f t="shared" si="0"/>
        <v>3780.7623529411767</v>
      </c>
    </row>
    <row r="25" spans="1:7">
      <c r="A25" s="164" t="s">
        <v>419</v>
      </c>
      <c r="B25" s="5" t="s">
        <v>420</v>
      </c>
      <c r="C25" s="153" t="s">
        <v>33</v>
      </c>
      <c r="D25" s="153">
        <v>25</v>
      </c>
      <c r="E25" s="167">
        <v>3.6922352941176473</v>
      </c>
      <c r="F25" s="167">
        <f t="shared" si="0"/>
        <v>92.305882352941182</v>
      </c>
    </row>
    <row r="26" spans="1:7">
      <c r="A26" s="164" t="s">
        <v>421</v>
      </c>
      <c r="B26" s="5" t="s">
        <v>422</v>
      </c>
      <c r="C26" s="153" t="s">
        <v>33</v>
      </c>
      <c r="D26" s="153">
        <v>312</v>
      </c>
      <c r="E26" s="169">
        <v>2.7943529411764705</v>
      </c>
      <c r="F26" s="167">
        <f t="shared" si="0"/>
        <v>871.83811764705877</v>
      </c>
      <c r="G26" s="150"/>
    </row>
    <row r="27" spans="1:7">
      <c r="A27" s="164" t="s">
        <v>423</v>
      </c>
      <c r="B27" s="5" t="s">
        <v>424</v>
      </c>
      <c r="C27" s="153" t="s">
        <v>33</v>
      </c>
      <c r="D27" s="153">
        <v>140</v>
      </c>
      <c r="E27" s="169">
        <v>3.7642352941176465</v>
      </c>
      <c r="F27" s="167">
        <f t="shared" si="0"/>
        <v>526.99294117647048</v>
      </c>
      <c r="G27" s="150"/>
    </row>
    <row r="28" spans="1:7">
      <c r="A28" s="164" t="s">
        <v>425</v>
      </c>
      <c r="B28" s="5" t="s">
        <v>426</v>
      </c>
      <c r="C28" s="153" t="s">
        <v>33</v>
      </c>
      <c r="D28" s="153">
        <v>390</v>
      </c>
      <c r="E28" s="169">
        <v>4.8950588235294115</v>
      </c>
      <c r="F28" s="167">
        <f t="shared" si="0"/>
        <v>1909.0729411764705</v>
      </c>
      <c r="G28" s="150"/>
    </row>
    <row r="29" spans="1:7">
      <c r="A29" s="164" t="s">
        <v>427</v>
      </c>
      <c r="B29" s="5" t="s">
        <v>428</v>
      </c>
      <c r="C29" s="153" t="s">
        <v>33</v>
      </c>
      <c r="D29" s="153">
        <v>100</v>
      </c>
      <c r="E29" s="169">
        <v>7.371294117647059</v>
      </c>
      <c r="F29" s="167">
        <f t="shared" si="0"/>
        <v>737.12941176470588</v>
      </c>
      <c r="G29" s="150"/>
    </row>
    <row r="30" spans="1:7">
      <c r="A30" s="164" t="s">
        <v>429</v>
      </c>
      <c r="B30" s="5" t="s">
        <v>430</v>
      </c>
      <c r="C30" s="153" t="s">
        <v>33</v>
      </c>
      <c r="D30" s="7">
        <v>10</v>
      </c>
      <c r="E30" s="169">
        <v>10.648470588235293</v>
      </c>
      <c r="F30" s="167">
        <f t="shared" si="0"/>
        <v>106.48470588235293</v>
      </c>
      <c r="G30" s="150"/>
    </row>
    <row r="31" spans="1:7">
      <c r="A31" s="164" t="s">
        <v>431</v>
      </c>
      <c r="B31" s="5" t="s">
        <v>432</v>
      </c>
      <c r="C31" s="153" t="s">
        <v>33</v>
      </c>
      <c r="D31" s="7">
        <v>50</v>
      </c>
      <c r="E31" s="169">
        <v>3.0960000000000001</v>
      </c>
      <c r="F31" s="167">
        <f t="shared" si="0"/>
        <v>154.80000000000001</v>
      </c>
      <c r="G31" s="150"/>
    </row>
    <row r="32" spans="1:7">
      <c r="A32" s="164" t="s">
        <v>433</v>
      </c>
      <c r="B32" s="5" t="s">
        <v>434</v>
      </c>
      <c r="C32" s="153" t="s">
        <v>33</v>
      </c>
      <c r="D32" s="7">
        <v>30</v>
      </c>
      <c r="E32" s="169">
        <v>6.5458823529411765</v>
      </c>
      <c r="F32" s="167">
        <f t="shared" si="0"/>
        <v>196.37647058823529</v>
      </c>
      <c r="G32" s="150"/>
    </row>
    <row r="33" spans="1:7">
      <c r="A33" s="164" t="s">
        <v>435</v>
      </c>
      <c r="B33" s="5" t="s">
        <v>436</v>
      </c>
      <c r="C33" s="153" t="s">
        <v>33</v>
      </c>
      <c r="D33" s="7">
        <v>36</v>
      </c>
      <c r="E33" s="169">
        <v>5.7675294117647056</v>
      </c>
      <c r="F33" s="167">
        <f t="shared" si="0"/>
        <v>207.6310588235294</v>
      </c>
      <c r="G33" s="150"/>
    </row>
    <row r="34" spans="1:7">
      <c r="A34" s="164" t="s">
        <v>437</v>
      </c>
      <c r="B34" s="5" t="s">
        <v>438</v>
      </c>
      <c r="C34" s="153" t="s">
        <v>33</v>
      </c>
      <c r="D34" s="7">
        <v>48</v>
      </c>
      <c r="E34" s="169">
        <v>4.0531764705882347</v>
      </c>
      <c r="F34" s="167">
        <f t="shared" si="0"/>
        <v>194.55247058823528</v>
      </c>
      <c r="G34" s="150"/>
    </row>
    <row r="35" spans="1:7">
      <c r="A35" s="164" t="s">
        <v>439</v>
      </c>
      <c r="B35" s="5" t="s">
        <v>440</v>
      </c>
      <c r="C35" s="153" t="s">
        <v>33</v>
      </c>
      <c r="D35" s="7">
        <v>72</v>
      </c>
      <c r="E35" s="169">
        <v>3.0625882352941174</v>
      </c>
      <c r="F35" s="167">
        <f t="shared" si="0"/>
        <v>220.50635294117646</v>
      </c>
      <c r="G35" s="150"/>
    </row>
    <row r="36" spans="1:7">
      <c r="A36" s="164" t="s">
        <v>441</v>
      </c>
      <c r="B36" s="5" t="s">
        <v>442</v>
      </c>
      <c r="C36" s="153" t="s">
        <v>33</v>
      </c>
      <c r="D36" s="7">
        <v>390</v>
      </c>
      <c r="E36" s="169">
        <v>1.7049411764705882</v>
      </c>
      <c r="F36" s="167">
        <f t="shared" si="0"/>
        <v>664.92705882352936</v>
      </c>
      <c r="G36" s="150"/>
    </row>
    <row r="37" spans="1:7">
      <c r="A37" s="164"/>
      <c r="B37" s="5"/>
      <c r="C37" s="153"/>
      <c r="D37" s="7"/>
      <c r="E37" s="158"/>
      <c r="F37" s="167" t="s">
        <v>388</v>
      </c>
      <c r="G37" s="150"/>
    </row>
    <row r="38" spans="1:7">
      <c r="A38" s="166" t="s">
        <v>382</v>
      </c>
      <c r="B38" s="148" t="s">
        <v>443</v>
      </c>
      <c r="C38" s="9" t="s">
        <v>384</v>
      </c>
      <c r="D38" s="9" t="s">
        <v>385</v>
      </c>
      <c r="F38" s="167" t="s">
        <v>388</v>
      </c>
    </row>
    <row r="39" spans="1:7">
      <c r="A39" s="164" t="s">
        <v>444</v>
      </c>
      <c r="B39" s="5" t="s">
        <v>445</v>
      </c>
      <c r="C39" s="153" t="s">
        <v>20</v>
      </c>
      <c r="D39" s="153">
        <v>22</v>
      </c>
      <c r="E39" s="167">
        <v>48.201599999999999</v>
      </c>
      <c r="F39" s="167">
        <f t="shared" si="0"/>
        <v>1060.4351999999999</v>
      </c>
    </row>
    <row r="40" spans="1:7">
      <c r="A40" s="164" t="s">
        <v>446</v>
      </c>
      <c r="B40" s="5" t="s">
        <v>447</v>
      </c>
      <c r="C40" s="153" t="s">
        <v>20</v>
      </c>
      <c r="D40" s="153">
        <v>8</v>
      </c>
      <c r="E40" s="167">
        <v>35.183999999999997</v>
      </c>
      <c r="F40" s="167">
        <f t="shared" si="0"/>
        <v>281.47199999999998</v>
      </c>
    </row>
    <row r="41" spans="1:7">
      <c r="A41" s="164" t="s">
        <v>448</v>
      </c>
      <c r="B41" s="5" t="s">
        <v>449</v>
      </c>
      <c r="C41" s="153" t="s">
        <v>20</v>
      </c>
      <c r="D41" s="153">
        <v>1</v>
      </c>
      <c r="E41" s="167">
        <v>42.230117647058826</v>
      </c>
      <c r="F41" s="167">
        <f t="shared" si="0"/>
        <v>42.230117647058826</v>
      </c>
    </row>
    <row r="42" spans="1:7">
      <c r="A42" s="164" t="s">
        <v>450</v>
      </c>
      <c r="B42" s="5" t="s">
        <v>451</v>
      </c>
      <c r="C42" s="153" t="s">
        <v>20</v>
      </c>
      <c r="D42" s="153">
        <v>2</v>
      </c>
      <c r="E42" s="167">
        <v>5.5877647058823525</v>
      </c>
      <c r="F42" s="167">
        <f t="shared" si="0"/>
        <v>11.175529411764705</v>
      </c>
    </row>
    <row r="43" spans="1:7">
      <c r="A43" s="164" t="s">
        <v>452</v>
      </c>
      <c r="B43" s="5" t="s">
        <v>453</v>
      </c>
      <c r="C43" s="153" t="s">
        <v>20</v>
      </c>
      <c r="D43" s="153">
        <v>3</v>
      </c>
      <c r="E43" s="167">
        <v>49.100235294117645</v>
      </c>
      <c r="F43" s="167">
        <f t="shared" si="0"/>
        <v>147.30070588235293</v>
      </c>
    </row>
    <row r="44" spans="1:7">
      <c r="A44" s="164" t="s">
        <v>454</v>
      </c>
      <c r="B44" s="5" t="s">
        <v>455</v>
      </c>
      <c r="C44" s="153" t="s">
        <v>20</v>
      </c>
      <c r="D44" s="153">
        <v>2</v>
      </c>
      <c r="E44" s="167">
        <v>38.940235294117649</v>
      </c>
      <c r="F44" s="167">
        <f t="shared" si="0"/>
        <v>77.880470588235298</v>
      </c>
    </row>
    <row r="45" spans="1:7">
      <c r="A45" s="164" t="s">
        <v>456</v>
      </c>
      <c r="B45" s="5" t="s">
        <v>457</v>
      </c>
      <c r="C45" s="153" t="s">
        <v>20</v>
      </c>
      <c r="D45" s="153">
        <v>23</v>
      </c>
      <c r="E45" s="167">
        <v>1.6983529411764706</v>
      </c>
      <c r="F45" s="167">
        <f t="shared" si="0"/>
        <v>39.062117647058827</v>
      </c>
    </row>
    <row r="46" spans="1:7">
      <c r="A46" s="164" t="s">
        <v>458</v>
      </c>
      <c r="B46" s="5" t="s">
        <v>459</v>
      </c>
      <c r="C46" s="153" t="s">
        <v>20</v>
      </c>
      <c r="D46" s="153">
        <v>63</v>
      </c>
      <c r="E46" s="167">
        <v>3.6682352941176477</v>
      </c>
      <c r="F46" s="167">
        <f t="shared" si="0"/>
        <v>231.09882352941182</v>
      </c>
    </row>
    <row r="47" spans="1:7">
      <c r="A47" s="164" t="s">
        <v>460</v>
      </c>
      <c r="B47" s="5" t="s">
        <v>461</v>
      </c>
      <c r="C47" s="153" t="s">
        <v>20</v>
      </c>
      <c r="D47" s="153">
        <v>340</v>
      </c>
      <c r="E47" s="167">
        <v>2.4992941176470591</v>
      </c>
      <c r="F47" s="167">
        <f t="shared" si="0"/>
        <v>849.7600000000001</v>
      </c>
    </row>
    <row r="48" spans="1:7">
      <c r="A48" s="164" t="s">
        <v>462</v>
      </c>
      <c r="B48" s="5" t="s">
        <v>463</v>
      </c>
      <c r="C48" s="153" t="s">
        <v>20</v>
      </c>
      <c r="D48" s="153">
        <v>340</v>
      </c>
      <c r="E48" s="167">
        <v>1.4687058823529413</v>
      </c>
      <c r="F48" s="167">
        <f t="shared" si="0"/>
        <v>499.36000000000007</v>
      </c>
    </row>
    <row r="49" spans="1:6">
      <c r="A49" s="164" t="s">
        <v>464</v>
      </c>
      <c r="B49" s="5" t="s">
        <v>465</v>
      </c>
      <c r="C49" s="153" t="s">
        <v>33</v>
      </c>
      <c r="D49" s="153">
        <v>7</v>
      </c>
      <c r="E49" s="167">
        <v>20.776470588235291</v>
      </c>
      <c r="F49" s="167">
        <f t="shared" si="0"/>
        <v>145.43529411764703</v>
      </c>
    </row>
    <row r="50" spans="1:6">
      <c r="A50" s="164" t="s">
        <v>466</v>
      </c>
      <c r="B50" s="5" t="s">
        <v>467</v>
      </c>
      <c r="C50" s="153" t="s">
        <v>20</v>
      </c>
      <c r="D50" s="153">
        <v>2</v>
      </c>
      <c r="E50" s="167">
        <v>3.4362352941176471</v>
      </c>
      <c r="F50" s="167">
        <f t="shared" si="0"/>
        <v>6.8724705882352941</v>
      </c>
    </row>
    <row r="51" spans="1:6">
      <c r="A51" s="164" t="s">
        <v>468</v>
      </c>
      <c r="B51" s="5" t="s">
        <v>469</v>
      </c>
      <c r="C51" s="153" t="s">
        <v>33</v>
      </c>
      <c r="D51" s="153">
        <v>300</v>
      </c>
      <c r="E51" s="167">
        <v>1.5435294117647058</v>
      </c>
      <c r="F51" s="167">
        <f t="shared" si="0"/>
        <v>463.05882352941177</v>
      </c>
    </row>
    <row r="52" spans="1:6">
      <c r="A52" s="164" t="s">
        <v>470</v>
      </c>
      <c r="B52" s="5" t="s">
        <v>471</v>
      </c>
      <c r="C52" s="153" t="s">
        <v>33</v>
      </c>
      <c r="D52" s="153">
        <v>450</v>
      </c>
      <c r="E52" s="167">
        <v>1.6894117647058824</v>
      </c>
      <c r="F52" s="167">
        <f t="shared" si="0"/>
        <v>760.23529411764707</v>
      </c>
    </row>
    <row r="53" spans="1:6">
      <c r="A53" s="164" t="s">
        <v>472</v>
      </c>
      <c r="B53" s="5" t="s">
        <v>473</v>
      </c>
      <c r="C53" s="153" t="s">
        <v>33</v>
      </c>
      <c r="D53" s="153">
        <v>150</v>
      </c>
      <c r="E53" s="167">
        <v>1.9157647058823528</v>
      </c>
      <c r="F53" s="167">
        <f t="shared" si="0"/>
        <v>287.36470588235295</v>
      </c>
    </row>
    <row r="54" spans="1:6">
      <c r="A54" s="164" t="s">
        <v>474</v>
      </c>
      <c r="B54" s="5" t="s">
        <v>475</v>
      </c>
      <c r="C54" s="153" t="s">
        <v>33</v>
      </c>
      <c r="D54" s="153">
        <v>300</v>
      </c>
      <c r="E54" s="167">
        <v>2.3039999999999998</v>
      </c>
      <c r="F54" s="167">
        <f t="shared" si="0"/>
        <v>691.19999999999993</v>
      </c>
    </row>
    <row r="55" spans="1:6">
      <c r="A55" s="164" t="s">
        <v>476</v>
      </c>
      <c r="B55" s="5" t="s">
        <v>477</v>
      </c>
      <c r="C55" s="153" t="s">
        <v>33</v>
      </c>
      <c r="D55" s="153">
        <v>150</v>
      </c>
      <c r="E55" s="167">
        <v>2.6305882352941179</v>
      </c>
      <c r="F55" s="167">
        <f t="shared" si="0"/>
        <v>394.58823529411768</v>
      </c>
    </row>
    <row r="56" spans="1:6">
      <c r="A56" s="164" t="s">
        <v>478</v>
      </c>
      <c r="B56" s="5" t="s">
        <v>479</v>
      </c>
      <c r="C56" s="153" t="s">
        <v>33</v>
      </c>
      <c r="D56" s="153">
        <v>70</v>
      </c>
      <c r="E56" s="167">
        <v>3.2197647058823531</v>
      </c>
      <c r="F56" s="167">
        <f t="shared" si="0"/>
        <v>225.38352941176473</v>
      </c>
    </row>
    <row r="57" spans="1:6">
      <c r="A57" s="164" t="s">
        <v>480</v>
      </c>
      <c r="B57" s="5" t="s">
        <v>481</v>
      </c>
      <c r="C57" s="153" t="s">
        <v>33</v>
      </c>
      <c r="D57" s="153">
        <v>50</v>
      </c>
      <c r="E57" s="167">
        <v>4.4291764705882359</v>
      </c>
      <c r="F57" s="167">
        <f t="shared" si="0"/>
        <v>221.4588235294118</v>
      </c>
    </row>
    <row r="58" spans="1:6">
      <c r="A58" s="164" t="s">
        <v>482</v>
      </c>
      <c r="B58" s="5" t="s">
        <v>483</v>
      </c>
      <c r="C58" s="7" t="s">
        <v>20</v>
      </c>
      <c r="D58" s="7">
        <v>185</v>
      </c>
      <c r="E58" s="167">
        <v>0.41035294117647064</v>
      </c>
      <c r="F58" s="167">
        <f t="shared" si="0"/>
        <v>75.915294117647065</v>
      </c>
    </row>
    <row r="59" spans="1:6">
      <c r="A59" s="164" t="s">
        <v>484</v>
      </c>
      <c r="B59" s="5" t="s">
        <v>485</v>
      </c>
      <c r="C59" s="7" t="s">
        <v>20</v>
      </c>
      <c r="D59" s="7">
        <v>115</v>
      </c>
      <c r="E59" s="167">
        <v>0.55011764705882349</v>
      </c>
      <c r="F59" s="167">
        <f t="shared" si="0"/>
        <v>63.263529411764701</v>
      </c>
    </row>
    <row r="60" spans="1:6">
      <c r="A60" s="164" t="s">
        <v>486</v>
      </c>
      <c r="B60" t="s">
        <v>487</v>
      </c>
      <c r="C60" s="43" t="s">
        <v>20</v>
      </c>
      <c r="D60" s="43">
        <v>20</v>
      </c>
      <c r="E60" s="167">
        <v>0.95247058823529396</v>
      </c>
      <c r="F60" s="167">
        <f t="shared" si="0"/>
        <v>19.04941176470588</v>
      </c>
    </row>
    <row r="61" spans="1:6">
      <c r="A61" s="164" t="s">
        <v>488</v>
      </c>
      <c r="B61" t="s">
        <v>489</v>
      </c>
      <c r="C61" s="7" t="s">
        <v>20</v>
      </c>
      <c r="D61" s="7">
        <v>65</v>
      </c>
      <c r="E61" s="167">
        <v>0.54258823529411759</v>
      </c>
      <c r="F61" s="167">
        <f t="shared" si="0"/>
        <v>35.268235294117645</v>
      </c>
    </row>
    <row r="62" spans="1:6">
      <c r="A62" s="164" t="s">
        <v>490</v>
      </c>
      <c r="B62" s="5" t="s">
        <v>491</v>
      </c>
      <c r="C62" s="7" t="s">
        <v>33</v>
      </c>
      <c r="D62" s="7">
        <v>60</v>
      </c>
      <c r="E62" s="167">
        <v>2.744470588235294</v>
      </c>
      <c r="F62" s="167">
        <f t="shared" si="0"/>
        <v>164.66823529411764</v>
      </c>
    </row>
    <row r="63" spans="1:6">
      <c r="A63" s="164" t="s">
        <v>492</v>
      </c>
      <c r="B63" s="5" t="s">
        <v>493</v>
      </c>
      <c r="C63" s="7" t="s">
        <v>33</v>
      </c>
      <c r="D63" s="7">
        <v>55</v>
      </c>
      <c r="E63" s="167">
        <v>3.5063529411764711</v>
      </c>
      <c r="F63" s="167">
        <f t="shared" si="0"/>
        <v>192.84941176470591</v>
      </c>
    </row>
    <row r="64" spans="1:6">
      <c r="A64" s="164" t="s">
        <v>494</v>
      </c>
      <c r="B64" s="5" t="s">
        <v>495</v>
      </c>
      <c r="C64" s="7" t="s">
        <v>33</v>
      </c>
      <c r="D64" s="7">
        <v>15</v>
      </c>
      <c r="E64" s="167">
        <v>5.3882352941176466</v>
      </c>
      <c r="F64" s="167">
        <f t="shared" si="0"/>
        <v>80.823529411764696</v>
      </c>
    </row>
    <row r="65" spans="1:6">
      <c r="A65" s="164"/>
      <c r="B65" s="5"/>
      <c r="C65" s="7"/>
      <c r="D65" s="7"/>
      <c r="F65" s="167" t="s">
        <v>388</v>
      </c>
    </row>
    <row r="66" spans="1:6">
      <c r="A66" s="166" t="s">
        <v>382</v>
      </c>
      <c r="B66" s="148" t="s">
        <v>496</v>
      </c>
      <c r="C66" s="9" t="s">
        <v>384</v>
      </c>
      <c r="D66" s="9" t="s">
        <v>385</v>
      </c>
      <c r="F66" s="167" t="s">
        <v>388</v>
      </c>
    </row>
    <row r="67" spans="1:6">
      <c r="A67" s="165" t="s">
        <v>497</v>
      </c>
      <c r="B67" s="5" t="s">
        <v>498</v>
      </c>
      <c r="C67" s="7" t="s">
        <v>20</v>
      </c>
      <c r="D67" s="7">
        <v>50</v>
      </c>
      <c r="E67" s="167">
        <v>8.0301176470588231</v>
      </c>
      <c r="F67" s="167">
        <f t="shared" si="0"/>
        <v>401.50588235294117</v>
      </c>
    </row>
    <row r="68" spans="1:6">
      <c r="A68" s="165" t="s">
        <v>499</v>
      </c>
      <c r="B68" s="5" t="s">
        <v>500</v>
      </c>
      <c r="C68" s="7" t="s">
        <v>20</v>
      </c>
      <c r="D68" s="7">
        <v>35</v>
      </c>
      <c r="E68" s="167">
        <v>8.9656470588235297</v>
      </c>
      <c r="F68" s="167">
        <f t="shared" si="0"/>
        <v>313.79764705882354</v>
      </c>
    </row>
    <row r="69" spans="1:6">
      <c r="A69" s="165" t="s">
        <v>501</v>
      </c>
      <c r="B69" s="5" t="s">
        <v>502</v>
      </c>
      <c r="C69" s="7" t="s">
        <v>20</v>
      </c>
      <c r="D69" s="7">
        <v>16</v>
      </c>
      <c r="E69" s="167">
        <v>3.8917647058823523</v>
      </c>
      <c r="F69" s="167">
        <f t="shared" si="0"/>
        <v>62.268235294117638</v>
      </c>
    </row>
    <row r="70" spans="1:6">
      <c r="A70" s="165" t="s">
        <v>503</v>
      </c>
      <c r="B70" s="5" t="s">
        <v>504</v>
      </c>
      <c r="C70" s="7" t="s">
        <v>20</v>
      </c>
      <c r="D70" s="7">
        <v>20</v>
      </c>
      <c r="E70" s="167">
        <v>2.0136470588235293</v>
      </c>
      <c r="F70" s="167">
        <f t="shared" si="0"/>
        <v>40.272941176470589</v>
      </c>
    </row>
    <row r="71" spans="1:6">
      <c r="A71" s="165" t="s">
        <v>505</v>
      </c>
      <c r="B71" s="5" t="s">
        <v>506</v>
      </c>
      <c r="C71" s="7" t="s">
        <v>20</v>
      </c>
      <c r="D71" s="7">
        <v>70</v>
      </c>
      <c r="E71" s="167">
        <v>1.5218823529411765</v>
      </c>
      <c r="F71" s="167">
        <f t="shared" ref="F71:F128" si="1">SUM(D71*E71)</f>
        <v>106.53176470588235</v>
      </c>
    </row>
    <row r="72" spans="1:6">
      <c r="A72" s="165" t="s">
        <v>507</v>
      </c>
      <c r="B72" s="5" t="s">
        <v>508</v>
      </c>
      <c r="C72" s="7" t="s">
        <v>20</v>
      </c>
      <c r="D72" s="7">
        <v>40</v>
      </c>
      <c r="E72" s="167">
        <v>7.5609411764705889</v>
      </c>
      <c r="F72" s="167">
        <f t="shared" si="1"/>
        <v>302.43764705882359</v>
      </c>
    </row>
    <row r="73" spans="1:6">
      <c r="A73" s="165" t="s">
        <v>509</v>
      </c>
      <c r="B73" s="5" t="s">
        <v>510</v>
      </c>
      <c r="C73" s="7" t="s">
        <v>20</v>
      </c>
      <c r="D73" s="7">
        <v>15</v>
      </c>
      <c r="E73" s="167">
        <v>3.4362352941176471</v>
      </c>
      <c r="F73" s="167">
        <f t="shared" si="1"/>
        <v>51.543529411764709</v>
      </c>
    </row>
    <row r="74" spans="1:6">
      <c r="A74" s="165" t="s">
        <v>511</v>
      </c>
      <c r="B74" s="5" t="s">
        <v>512</v>
      </c>
      <c r="C74" s="7" t="s">
        <v>33</v>
      </c>
      <c r="D74" s="7">
        <v>100</v>
      </c>
      <c r="E74" s="167">
        <v>2.2047058823529415</v>
      </c>
      <c r="F74" s="167">
        <f t="shared" si="1"/>
        <v>220.47058823529414</v>
      </c>
    </row>
    <row r="75" spans="1:6">
      <c r="A75" s="165" t="s">
        <v>513</v>
      </c>
      <c r="B75" s="5" t="s">
        <v>514</v>
      </c>
      <c r="C75" s="7" t="s">
        <v>20</v>
      </c>
      <c r="D75" s="7">
        <v>45</v>
      </c>
      <c r="E75" s="167">
        <v>7.6941176470588246</v>
      </c>
      <c r="F75" s="167">
        <f t="shared" si="1"/>
        <v>346.23529411764713</v>
      </c>
    </row>
    <row r="76" spans="1:6">
      <c r="A76" s="165" t="s">
        <v>515</v>
      </c>
      <c r="B76" s="5" t="s">
        <v>516</v>
      </c>
      <c r="C76" s="7" t="s">
        <v>20</v>
      </c>
      <c r="D76" s="7">
        <v>15</v>
      </c>
      <c r="E76" s="167">
        <v>10.564705882352941</v>
      </c>
      <c r="F76" s="167">
        <f t="shared" si="1"/>
        <v>158.47058823529412</v>
      </c>
    </row>
    <row r="77" spans="1:6">
      <c r="A77" s="165" t="s">
        <v>517</v>
      </c>
      <c r="B77" t="s">
        <v>518</v>
      </c>
      <c r="C77" s="43" t="s">
        <v>20</v>
      </c>
      <c r="D77" s="43">
        <v>2</v>
      </c>
      <c r="E77" s="167">
        <v>12.329411764705881</v>
      </c>
      <c r="F77" s="167">
        <f t="shared" si="1"/>
        <v>24.658823529411762</v>
      </c>
    </row>
    <row r="78" spans="1:6">
      <c r="A78" s="165" t="s">
        <v>519</v>
      </c>
      <c r="B78" t="s">
        <v>520</v>
      </c>
      <c r="C78" s="43" t="s">
        <v>20</v>
      </c>
      <c r="D78" s="43">
        <v>160</v>
      </c>
      <c r="E78" s="167">
        <v>4.6588235294117653E-2</v>
      </c>
      <c r="F78" s="167">
        <f t="shared" si="1"/>
        <v>7.4541176470588244</v>
      </c>
    </row>
    <row r="79" spans="1:6">
      <c r="A79" s="165" t="s">
        <v>521</v>
      </c>
      <c r="B79" t="s">
        <v>522</v>
      </c>
      <c r="C79" s="43" t="s">
        <v>20</v>
      </c>
      <c r="D79" s="43">
        <v>300</v>
      </c>
      <c r="E79" s="167">
        <v>9.1764705882352957E-2</v>
      </c>
      <c r="F79" s="167">
        <f t="shared" si="1"/>
        <v>27.529411764705888</v>
      </c>
    </row>
    <row r="80" spans="1:6">
      <c r="A80" s="165" t="s">
        <v>523</v>
      </c>
      <c r="B80" t="s">
        <v>524</v>
      </c>
      <c r="C80" s="43" t="s">
        <v>20</v>
      </c>
      <c r="D80" s="43">
        <v>10</v>
      </c>
      <c r="E80" s="167">
        <v>233.78964705882353</v>
      </c>
      <c r="F80" s="167">
        <f t="shared" si="1"/>
        <v>2337.8964705882354</v>
      </c>
    </row>
    <row r="81" spans="1:7">
      <c r="A81" s="165" t="s">
        <v>525</v>
      </c>
      <c r="B81" t="s">
        <v>526</v>
      </c>
      <c r="C81" s="43" t="s">
        <v>20</v>
      </c>
      <c r="D81" s="43">
        <v>10</v>
      </c>
      <c r="E81" s="167">
        <v>32.12894117647059</v>
      </c>
      <c r="F81" s="167">
        <f t="shared" si="1"/>
        <v>321.2894117647059</v>
      </c>
    </row>
    <row r="82" spans="1:7">
      <c r="A82" s="165" t="s">
        <v>527</v>
      </c>
      <c r="B82" t="s">
        <v>528</v>
      </c>
      <c r="C82" s="43" t="s">
        <v>20</v>
      </c>
      <c r="D82" s="43">
        <v>10</v>
      </c>
      <c r="E82" s="167">
        <v>66.135529411764722</v>
      </c>
      <c r="F82" s="167">
        <f t="shared" si="1"/>
        <v>661.35529411764719</v>
      </c>
    </row>
    <row r="83" spans="1:7">
      <c r="A83" s="165" t="s">
        <v>529</v>
      </c>
      <c r="B83" s="5" t="s">
        <v>530</v>
      </c>
      <c r="C83" s="152" t="s">
        <v>20</v>
      </c>
      <c r="D83" s="152">
        <v>2</v>
      </c>
      <c r="E83" s="167">
        <v>8.5350588235294111</v>
      </c>
      <c r="F83" s="167">
        <f t="shared" si="1"/>
        <v>17.070117647058822</v>
      </c>
    </row>
    <row r="84" spans="1:7">
      <c r="A84" s="162"/>
      <c r="B84" s="5"/>
      <c r="C84" s="152"/>
      <c r="D84" s="152"/>
      <c r="F84" s="167" t="s">
        <v>388</v>
      </c>
    </row>
    <row r="85" spans="1:7">
      <c r="A85" s="166" t="s">
        <v>382</v>
      </c>
      <c r="B85" s="148" t="s">
        <v>531</v>
      </c>
      <c r="C85" s="9" t="s">
        <v>384</v>
      </c>
      <c r="D85" s="9" t="s">
        <v>385</v>
      </c>
      <c r="F85" s="167" t="s">
        <v>388</v>
      </c>
    </row>
    <row r="86" spans="1:7">
      <c r="A86" s="162" t="s">
        <v>532</v>
      </c>
      <c r="B86" s="5" t="s">
        <v>533</v>
      </c>
      <c r="C86" s="152" t="s">
        <v>20</v>
      </c>
      <c r="D86" s="152">
        <v>40</v>
      </c>
      <c r="E86" s="167">
        <v>8.8574117647058817</v>
      </c>
      <c r="F86" s="167">
        <f t="shared" si="1"/>
        <v>354.29647058823525</v>
      </c>
    </row>
    <row r="87" spans="1:7">
      <c r="A87" s="162" t="s">
        <v>534</v>
      </c>
      <c r="B87" s="5" t="s">
        <v>535</v>
      </c>
      <c r="C87" s="152" t="s">
        <v>20</v>
      </c>
      <c r="D87" s="152">
        <v>19</v>
      </c>
      <c r="E87" s="167">
        <v>42.83011764705882</v>
      </c>
      <c r="F87" s="167">
        <f t="shared" si="1"/>
        <v>813.77223529411754</v>
      </c>
    </row>
    <row r="88" spans="1:7">
      <c r="A88" s="162" t="s">
        <v>536</v>
      </c>
      <c r="B88" s="5" t="s">
        <v>537</v>
      </c>
      <c r="C88" s="152" t="s">
        <v>20</v>
      </c>
      <c r="D88" s="152">
        <v>9</v>
      </c>
      <c r="E88" s="167">
        <v>9.788235294117646</v>
      </c>
      <c r="F88" s="167">
        <f t="shared" si="1"/>
        <v>88.094117647058809</v>
      </c>
    </row>
    <row r="89" spans="1:7">
      <c r="A89" s="162" t="s">
        <v>538</v>
      </c>
      <c r="B89" s="5" t="s">
        <v>539</v>
      </c>
      <c r="C89" s="152" t="s">
        <v>20</v>
      </c>
      <c r="D89" s="152">
        <v>2</v>
      </c>
      <c r="E89" s="167">
        <v>29.713882352941177</v>
      </c>
      <c r="F89" s="167">
        <f t="shared" si="1"/>
        <v>59.427764705882353</v>
      </c>
    </row>
    <row r="90" spans="1:7" ht="12.75" customHeight="1">
      <c r="A90" s="162" t="s">
        <v>540</v>
      </c>
      <c r="B90" s="5" t="s">
        <v>541</v>
      </c>
      <c r="C90" s="152" t="s">
        <v>20</v>
      </c>
      <c r="D90" s="152">
        <v>1</v>
      </c>
      <c r="E90" s="167">
        <v>34.848470588235294</v>
      </c>
      <c r="F90" s="167">
        <f t="shared" si="1"/>
        <v>34.848470588235294</v>
      </c>
    </row>
    <row r="91" spans="1:7">
      <c r="A91" s="162" t="s">
        <v>542</v>
      </c>
      <c r="B91" s="5" t="s">
        <v>543</v>
      </c>
      <c r="C91" s="152" t="s">
        <v>20</v>
      </c>
      <c r="D91" s="152">
        <v>8</v>
      </c>
      <c r="E91" s="169">
        <v>7.5124705882352938</v>
      </c>
      <c r="F91" s="167">
        <f t="shared" si="1"/>
        <v>60.09976470588235</v>
      </c>
      <c r="G91" s="147"/>
    </row>
    <row r="92" spans="1:7" ht="25.5">
      <c r="A92" s="162" t="s">
        <v>544</v>
      </c>
      <c r="B92" s="5" t="s">
        <v>545</v>
      </c>
      <c r="C92" s="152" t="s">
        <v>20</v>
      </c>
      <c r="D92" s="152">
        <v>8</v>
      </c>
      <c r="E92" s="169">
        <v>48.211294117647057</v>
      </c>
      <c r="F92" s="167">
        <f t="shared" si="1"/>
        <v>385.69035294117646</v>
      </c>
      <c r="G92" s="147"/>
    </row>
    <row r="93" spans="1:7">
      <c r="A93" s="162" t="s">
        <v>546</v>
      </c>
      <c r="B93" s="5" t="s">
        <v>530</v>
      </c>
      <c r="C93" s="152" t="s">
        <v>20</v>
      </c>
      <c r="D93" s="152">
        <v>3</v>
      </c>
      <c r="E93" s="169">
        <v>8.5350588235294111</v>
      </c>
      <c r="F93" s="167">
        <f t="shared" si="1"/>
        <v>25.605176470588233</v>
      </c>
      <c r="G93" s="147"/>
    </row>
    <row r="94" spans="1:7">
      <c r="A94" s="162" t="s">
        <v>547</v>
      </c>
      <c r="B94" s="5" t="s">
        <v>548</v>
      </c>
      <c r="C94" s="152" t="s">
        <v>20</v>
      </c>
      <c r="D94" s="152">
        <v>2</v>
      </c>
      <c r="E94" s="169">
        <v>8.2762352941176474</v>
      </c>
      <c r="F94" s="167">
        <f t="shared" si="1"/>
        <v>16.552470588235295</v>
      </c>
      <c r="G94" s="147"/>
    </row>
    <row r="95" spans="1:7">
      <c r="A95" s="162" t="s">
        <v>549</v>
      </c>
      <c r="B95" s="5" t="s">
        <v>550</v>
      </c>
      <c r="C95" s="152" t="s">
        <v>20</v>
      </c>
      <c r="D95" s="152">
        <v>1</v>
      </c>
      <c r="E95" s="169">
        <v>9.5519999999999996</v>
      </c>
      <c r="F95" s="167">
        <f t="shared" si="1"/>
        <v>9.5519999999999996</v>
      </c>
      <c r="G95" s="147"/>
    </row>
    <row r="96" spans="1:7">
      <c r="A96" s="162"/>
      <c r="B96" s="5"/>
      <c r="C96" s="152"/>
      <c r="D96" s="152"/>
      <c r="E96" s="158"/>
      <c r="F96" s="167">
        <f t="shared" si="1"/>
        <v>0</v>
      </c>
      <c r="G96" s="147"/>
    </row>
    <row r="97" spans="1:7">
      <c r="A97" s="166" t="s">
        <v>382</v>
      </c>
      <c r="B97" s="148" t="s">
        <v>551</v>
      </c>
      <c r="C97" s="9" t="s">
        <v>384</v>
      </c>
      <c r="D97" s="9" t="s">
        <v>385</v>
      </c>
      <c r="E97" s="158"/>
      <c r="F97" s="167" t="s">
        <v>388</v>
      </c>
      <c r="G97" s="147"/>
    </row>
    <row r="98" spans="1:7">
      <c r="A98" s="165" t="s">
        <v>552</v>
      </c>
      <c r="B98" s="229" t="s">
        <v>553</v>
      </c>
      <c r="C98" s="7" t="s">
        <v>20</v>
      </c>
      <c r="D98" s="7">
        <v>72</v>
      </c>
      <c r="E98" s="169">
        <v>3.1435294117647059</v>
      </c>
      <c r="F98" s="167">
        <f t="shared" si="1"/>
        <v>226.33411764705883</v>
      </c>
      <c r="G98" s="147"/>
    </row>
    <row r="99" spans="1:7">
      <c r="A99" s="165" t="s">
        <v>554</v>
      </c>
      <c r="B99" s="229" t="s">
        <v>555</v>
      </c>
      <c r="C99" s="7" t="s">
        <v>20</v>
      </c>
      <c r="D99" s="7">
        <v>23</v>
      </c>
      <c r="E99" s="169">
        <v>3.9294117647058817</v>
      </c>
      <c r="F99" s="167">
        <f t="shared" si="1"/>
        <v>90.376470588235279</v>
      </c>
      <c r="G99" s="147"/>
    </row>
    <row r="100" spans="1:7">
      <c r="A100" s="165" t="s">
        <v>556</v>
      </c>
      <c r="B100" s="229" t="s">
        <v>557</v>
      </c>
      <c r="C100" s="7" t="s">
        <v>20</v>
      </c>
      <c r="D100" s="7">
        <v>8</v>
      </c>
      <c r="E100" s="167">
        <v>3.9294117647058817</v>
      </c>
      <c r="F100" s="167">
        <f t="shared" si="1"/>
        <v>31.435294117647054</v>
      </c>
    </row>
    <row r="101" spans="1:7">
      <c r="A101" s="165" t="s">
        <v>558</v>
      </c>
      <c r="B101" s="229" t="s">
        <v>559</v>
      </c>
      <c r="C101" s="7" t="s">
        <v>20</v>
      </c>
      <c r="D101" s="7">
        <v>3</v>
      </c>
      <c r="E101" s="167">
        <v>6.447058823529412</v>
      </c>
      <c r="F101" s="167">
        <f t="shared" si="1"/>
        <v>19.341176470588238</v>
      </c>
    </row>
    <row r="102" spans="1:7">
      <c r="A102" s="165" t="s">
        <v>560</v>
      </c>
      <c r="B102" s="229" t="s">
        <v>561</v>
      </c>
      <c r="C102" s="7" t="s">
        <v>20</v>
      </c>
      <c r="D102" s="7">
        <v>2</v>
      </c>
      <c r="E102" s="167">
        <v>6.447058823529412</v>
      </c>
      <c r="F102" s="167">
        <f t="shared" si="1"/>
        <v>12.894117647058824</v>
      </c>
    </row>
    <row r="103" spans="1:7">
      <c r="A103" s="165" t="s">
        <v>562</v>
      </c>
      <c r="B103" s="229" t="s">
        <v>563</v>
      </c>
      <c r="C103" s="7" t="s">
        <v>20</v>
      </c>
      <c r="D103" s="7">
        <v>1</v>
      </c>
      <c r="E103" s="167">
        <v>31.71764705882353</v>
      </c>
      <c r="F103" s="167">
        <f t="shared" si="1"/>
        <v>31.71764705882353</v>
      </c>
    </row>
    <row r="104" spans="1:7">
      <c r="A104" s="165"/>
      <c r="F104" s="167">
        <f t="shared" si="1"/>
        <v>0</v>
      </c>
    </row>
    <row r="105" spans="1:7">
      <c r="A105" s="166" t="s">
        <v>382</v>
      </c>
      <c r="B105" s="148" t="s">
        <v>564</v>
      </c>
      <c r="C105" s="9" t="s">
        <v>384</v>
      </c>
      <c r="D105" s="9" t="s">
        <v>385</v>
      </c>
      <c r="F105" s="167" t="s">
        <v>388</v>
      </c>
    </row>
    <row r="106" spans="1:7">
      <c r="A106" s="165" t="s">
        <v>565</v>
      </c>
      <c r="B106" s="5" t="s">
        <v>566</v>
      </c>
      <c r="C106" s="7" t="s">
        <v>20</v>
      </c>
      <c r="D106" s="7">
        <v>18</v>
      </c>
      <c r="E106" s="167">
        <v>5.5077647058823525</v>
      </c>
      <c r="F106" s="167">
        <f t="shared" si="1"/>
        <v>99.139764705882342</v>
      </c>
    </row>
    <row r="107" spans="1:7">
      <c r="A107" s="165" t="s">
        <v>567</v>
      </c>
      <c r="B107" s="5" t="s">
        <v>568</v>
      </c>
      <c r="C107" s="7" t="s">
        <v>20</v>
      </c>
      <c r="D107" s="7">
        <v>55</v>
      </c>
      <c r="E107" s="167">
        <v>5.6470588235294121</v>
      </c>
      <c r="F107" s="167">
        <f t="shared" si="1"/>
        <v>310.58823529411768</v>
      </c>
    </row>
    <row r="108" spans="1:7">
      <c r="A108" s="165" t="s">
        <v>569</v>
      </c>
      <c r="B108" s="5" t="s">
        <v>570</v>
      </c>
      <c r="C108" s="7" t="s">
        <v>111</v>
      </c>
      <c r="D108" s="7">
        <v>65</v>
      </c>
      <c r="E108" s="167">
        <v>0</v>
      </c>
      <c r="F108" s="167">
        <f t="shared" si="1"/>
        <v>0</v>
      </c>
    </row>
    <row r="109" spans="1:7">
      <c r="A109" s="165" t="s">
        <v>571</v>
      </c>
      <c r="B109" s="150" t="s">
        <v>572</v>
      </c>
      <c r="C109" s="153" t="s">
        <v>20</v>
      </c>
      <c r="D109" s="153">
        <v>2</v>
      </c>
      <c r="E109" s="167">
        <v>550</v>
      </c>
      <c r="F109" s="167">
        <f t="shared" si="1"/>
        <v>1100</v>
      </c>
    </row>
    <row r="110" spans="1:7">
      <c r="A110" s="165" t="s">
        <v>573</v>
      </c>
      <c r="B110" t="s">
        <v>574</v>
      </c>
      <c r="C110" s="43" t="s">
        <v>111</v>
      </c>
      <c r="D110" s="43">
        <v>8</v>
      </c>
      <c r="E110" s="167">
        <v>9.4117647058823533</v>
      </c>
      <c r="F110" s="167">
        <f t="shared" si="1"/>
        <v>75.294117647058826</v>
      </c>
    </row>
    <row r="111" spans="1:7">
      <c r="A111" s="165" t="s">
        <v>575</v>
      </c>
      <c r="B111" t="s">
        <v>576</v>
      </c>
      <c r="C111" s="43" t="s">
        <v>20</v>
      </c>
      <c r="D111" s="43">
        <v>3</v>
      </c>
      <c r="E111" s="167">
        <v>6.842352941176471</v>
      </c>
      <c r="F111" s="167">
        <f t="shared" si="1"/>
        <v>20.527058823529412</v>
      </c>
    </row>
    <row r="112" spans="1:7">
      <c r="E112" s="167"/>
    </row>
    <row r="113" spans="1:6">
      <c r="A113" s="166" t="s">
        <v>382</v>
      </c>
      <c r="B113" s="148" t="s">
        <v>577</v>
      </c>
      <c r="C113" s="9" t="s">
        <v>384</v>
      </c>
      <c r="D113" s="154" t="s">
        <v>385</v>
      </c>
      <c r="F113" s="167" t="s">
        <v>388</v>
      </c>
    </row>
    <row r="114" spans="1:6">
      <c r="A114" s="166"/>
      <c r="B114" s="148"/>
      <c r="C114" s="9"/>
      <c r="D114" s="154"/>
      <c r="F114" s="167">
        <f t="shared" si="1"/>
        <v>0</v>
      </c>
    </row>
    <row r="115" spans="1:6">
      <c r="A115" s="165" t="s">
        <v>578</v>
      </c>
      <c r="B115" s="5" t="s">
        <v>579</v>
      </c>
      <c r="C115" s="7" t="s">
        <v>20</v>
      </c>
      <c r="D115" s="155">
        <v>1</v>
      </c>
      <c r="E115" s="167">
        <v>1374.912</v>
      </c>
      <c r="F115" s="167">
        <f t="shared" si="1"/>
        <v>1374.912</v>
      </c>
    </row>
    <row r="116" spans="1:6">
      <c r="A116" s="165" t="s">
        <v>580</v>
      </c>
      <c r="B116" s="5" t="s">
        <v>581</v>
      </c>
      <c r="C116" s="43" t="s">
        <v>20</v>
      </c>
      <c r="D116" s="43">
        <v>1</v>
      </c>
      <c r="E116" s="167"/>
      <c r="F116" s="167">
        <f t="shared" si="1"/>
        <v>0</v>
      </c>
    </row>
    <row r="117" spans="1:6">
      <c r="A117" s="165" t="s">
        <v>582</v>
      </c>
      <c r="B117" s="5" t="s">
        <v>583</v>
      </c>
      <c r="C117" s="43" t="s">
        <v>20</v>
      </c>
      <c r="D117" s="43">
        <v>4</v>
      </c>
      <c r="E117" s="167"/>
      <c r="F117" s="167">
        <f t="shared" si="1"/>
        <v>0</v>
      </c>
    </row>
    <row r="118" spans="1:6">
      <c r="A118" s="165" t="s">
        <v>584</v>
      </c>
      <c r="B118" s="5" t="s">
        <v>585</v>
      </c>
      <c r="C118" s="43" t="s">
        <v>20</v>
      </c>
      <c r="D118" s="43">
        <v>1</v>
      </c>
      <c r="E118" s="167"/>
      <c r="F118" s="167">
        <f t="shared" si="1"/>
        <v>0</v>
      </c>
    </row>
    <row r="119" spans="1:6">
      <c r="A119" s="165" t="s">
        <v>586</v>
      </c>
      <c r="B119" s="5" t="s">
        <v>587</v>
      </c>
      <c r="C119" s="43" t="s">
        <v>20</v>
      </c>
      <c r="D119" s="43">
        <v>1</v>
      </c>
      <c r="E119" s="167">
        <v>9.6442352941176477</v>
      </c>
      <c r="F119" s="167">
        <f t="shared" si="1"/>
        <v>9.6442352941176477</v>
      </c>
    </row>
    <row r="120" spans="1:6">
      <c r="A120" s="165" t="s">
        <v>588</v>
      </c>
      <c r="B120" s="5" t="s">
        <v>589</v>
      </c>
      <c r="C120" s="43" t="s">
        <v>33</v>
      </c>
      <c r="D120" s="43">
        <v>100</v>
      </c>
      <c r="E120" s="167">
        <v>1.0823529411764705</v>
      </c>
      <c r="F120" s="167">
        <f t="shared" si="1"/>
        <v>108.23529411764706</v>
      </c>
    </row>
    <row r="121" spans="1:6">
      <c r="A121" s="165" t="s">
        <v>590</v>
      </c>
      <c r="B121" s="5" t="s">
        <v>591</v>
      </c>
      <c r="C121" s="43" t="s">
        <v>33</v>
      </c>
      <c r="D121" s="43">
        <v>40</v>
      </c>
      <c r="E121" s="167">
        <v>1.5435294117647058</v>
      </c>
      <c r="F121" s="167">
        <f t="shared" si="1"/>
        <v>61.741176470588229</v>
      </c>
    </row>
    <row r="122" spans="1:6">
      <c r="A122" s="165" t="s">
        <v>592</v>
      </c>
      <c r="B122" s="5" t="s">
        <v>593</v>
      </c>
      <c r="C122" s="43" t="s">
        <v>20</v>
      </c>
      <c r="D122" s="43">
        <v>40</v>
      </c>
      <c r="E122" s="167">
        <v>0.10964705882352942</v>
      </c>
      <c r="F122" s="167">
        <f t="shared" si="1"/>
        <v>4.3858823529411763</v>
      </c>
    </row>
    <row r="123" spans="1:6">
      <c r="A123" s="165" t="s">
        <v>594</v>
      </c>
      <c r="B123" s="5" t="s">
        <v>595</v>
      </c>
      <c r="C123" s="43" t="s">
        <v>596</v>
      </c>
      <c r="D123" s="43">
        <v>1</v>
      </c>
      <c r="E123" s="167">
        <v>27.482352941176469</v>
      </c>
      <c r="F123" s="167">
        <f t="shared" si="1"/>
        <v>27.482352941176469</v>
      </c>
    </row>
    <row r="124" spans="1:6">
      <c r="A124" s="165"/>
      <c r="B124" s="5"/>
      <c r="C124" s="7"/>
      <c r="D124" s="155"/>
      <c r="E124" s="167"/>
      <c r="F124" s="167" t="s">
        <v>388</v>
      </c>
    </row>
    <row r="125" spans="1:6">
      <c r="A125" s="165"/>
      <c r="B125" s="5"/>
      <c r="C125" s="7"/>
      <c r="D125" s="155"/>
      <c r="F125" s="167" t="s">
        <v>388</v>
      </c>
    </row>
    <row r="126" spans="1:6">
      <c r="A126" s="166" t="s">
        <v>382</v>
      </c>
      <c r="B126" s="148" t="s">
        <v>597</v>
      </c>
      <c r="C126" s="9" t="s">
        <v>384</v>
      </c>
      <c r="D126" s="154" t="s">
        <v>385</v>
      </c>
      <c r="F126" s="167" t="s">
        <v>388</v>
      </c>
    </row>
    <row r="127" spans="1:6">
      <c r="A127" s="166"/>
      <c r="B127" s="148"/>
      <c r="C127" s="9"/>
      <c r="D127" s="154"/>
      <c r="F127" s="167">
        <f t="shared" si="1"/>
        <v>0</v>
      </c>
    </row>
    <row r="128" spans="1:6">
      <c r="A128" s="165" t="s">
        <v>598</v>
      </c>
      <c r="B128" s="5" t="s">
        <v>599</v>
      </c>
      <c r="C128" s="7" t="s">
        <v>33</v>
      </c>
      <c r="D128" s="155">
        <v>50</v>
      </c>
      <c r="E128" s="167">
        <v>1.1505882352941179</v>
      </c>
      <c r="F128" s="167">
        <f t="shared" si="1"/>
        <v>57.529411764705898</v>
      </c>
    </row>
    <row r="129" spans="1:6">
      <c r="A129" s="165" t="s">
        <v>600</v>
      </c>
      <c r="B129" s="5" t="s">
        <v>591</v>
      </c>
      <c r="C129" s="43" t="s">
        <v>33</v>
      </c>
      <c r="D129" s="43">
        <v>50</v>
      </c>
      <c r="E129" s="167">
        <v>1.5435294117647058</v>
      </c>
      <c r="F129" s="167">
        <f t="shared" ref="F129:F152" si="2">SUM(D129*E129)</f>
        <v>77.17647058823529</v>
      </c>
    </row>
    <row r="130" spans="1:6">
      <c r="A130" s="165" t="s">
        <v>601</v>
      </c>
      <c r="B130" s="5" t="s">
        <v>593</v>
      </c>
      <c r="C130" s="43" t="s">
        <v>20</v>
      </c>
      <c r="D130" s="43">
        <v>100</v>
      </c>
      <c r="E130" s="167">
        <v>0.10964705882352942</v>
      </c>
      <c r="F130" s="167">
        <f t="shared" si="2"/>
        <v>10.964705882352941</v>
      </c>
    </row>
    <row r="131" spans="1:6">
      <c r="A131" s="165" t="s">
        <v>602</v>
      </c>
      <c r="B131" s="5" t="s">
        <v>595</v>
      </c>
      <c r="C131" s="43" t="s">
        <v>603</v>
      </c>
      <c r="D131" s="43">
        <v>1</v>
      </c>
      <c r="E131" s="167">
        <v>14.4</v>
      </c>
      <c r="F131" s="167">
        <f t="shared" si="2"/>
        <v>14.4</v>
      </c>
    </row>
    <row r="132" spans="1:6">
      <c r="A132" s="165"/>
      <c r="B132" s="5"/>
      <c r="C132" s="7"/>
      <c r="D132" s="155"/>
      <c r="F132" s="167">
        <f t="shared" si="2"/>
        <v>0</v>
      </c>
    </row>
    <row r="133" spans="1:6">
      <c r="A133" s="166" t="s">
        <v>382</v>
      </c>
      <c r="B133" s="148" t="s">
        <v>604</v>
      </c>
      <c r="C133" s="9" t="s">
        <v>384</v>
      </c>
      <c r="D133" s="154" t="s">
        <v>385</v>
      </c>
      <c r="F133" s="167" t="s">
        <v>388</v>
      </c>
    </row>
    <row r="134" spans="1:6">
      <c r="A134" s="166"/>
      <c r="B134" s="148"/>
      <c r="C134" s="9"/>
      <c r="D134" s="154"/>
      <c r="F134" s="167">
        <f t="shared" si="2"/>
        <v>0</v>
      </c>
    </row>
    <row r="135" spans="1:6">
      <c r="A135" s="165" t="s">
        <v>605</v>
      </c>
      <c r="B135" s="5" t="s">
        <v>606</v>
      </c>
      <c r="C135" s="7" t="s">
        <v>20</v>
      </c>
      <c r="D135" s="156">
        <v>2</v>
      </c>
      <c r="E135" s="167">
        <v>24.814588235294117</v>
      </c>
      <c r="F135" s="167">
        <f t="shared" si="2"/>
        <v>49.629176470588234</v>
      </c>
    </row>
    <row r="136" spans="1:6">
      <c r="A136" s="165" t="s">
        <v>607</v>
      </c>
      <c r="B136" s="5" t="s">
        <v>587</v>
      </c>
      <c r="C136" s="7" t="s">
        <v>20</v>
      </c>
      <c r="D136" s="155">
        <v>1</v>
      </c>
      <c r="E136" s="167">
        <v>9.6442352941176477</v>
      </c>
      <c r="F136" s="167">
        <f t="shared" si="2"/>
        <v>9.6442352941176477</v>
      </c>
    </row>
    <row r="137" spans="1:6">
      <c r="A137" s="165" t="s">
        <v>608</v>
      </c>
      <c r="B137" s="5" t="s">
        <v>609</v>
      </c>
      <c r="C137" s="7" t="s">
        <v>20</v>
      </c>
      <c r="D137" s="156">
        <v>2</v>
      </c>
      <c r="E137" s="167">
        <v>1.5218823529411765</v>
      </c>
      <c r="F137" s="167">
        <f t="shared" si="2"/>
        <v>3.0437647058823529</v>
      </c>
    </row>
    <row r="138" spans="1:6">
      <c r="A138" s="165" t="s">
        <v>610</v>
      </c>
      <c r="B138" s="5" t="s">
        <v>611</v>
      </c>
      <c r="C138" s="7" t="s">
        <v>33</v>
      </c>
      <c r="D138" s="155">
        <v>200</v>
      </c>
      <c r="E138" s="167">
        <v>0.77835294117647047</v>
      </c>
      <c r="F138" s="167">
        <f t="shared" si="2"/>
        <v>155.6705882352941</v>
      </c>
    </row>
    <row r="139" spans="1:6">
      <c r="A139" s="165" t="s">
        <v>612</v>
      </c>
      <c r="B139" s="5" t="s">
        <v>591</v>
      </c>
      <c r="C139" s="43" t="s">
        <v>33</v>
      </c>
      <c r="D139" s="43">
        <v>80</v>
      </c>
      <c r="E139" s="167">
        <v>1.5435294117647058</v>
      </c>
      <c r="F139" s="167">
        <f t="shared" si="2"/>
        <v>123.48235294117646</v>
      </c>
    </row>
    <row r="140" spans="1:6">
      <c r="A140" s="165" t="s">
        <v>613</v>
      </c>
      <c r="B140" s="5" t="s">
        <v>593</v>
      </c>
      <c r="C140" s="43" t="s">
        <v>20</v>
      </c>
      <c r="D140" s="43">
        <v>160</v>
      </c>
      <c r="E140" s="167">
        <v>0.10964705882352942</v>
      </c>
      <c r="F140" s="167">
        <f t="shared" si="2"/>
        <v>17.543529411764705</v>
      </c>
    </row>
    <row r="141" spans="1:6">
      <c r="A141" s="165" t="s">
        <v>614</v>
      </c>
      <c r="B141" s="5" t="s">
        <v>595</v>
      </c>
      <c r="C141" s="43" t="s">
        <v>596</v>
      </c>
      <c r="D141" s="43">
        <v>1</v>
      </c>
      <c r="E141" s="167">
        <v>24</v>
      </c>
      <c r="F141" s="167">
        <f t="shared" si="2"/>
        <v>24</v>
      </c>
    </row>
    <row r="142" spans="1:6">
      <c r="A142" s="165"/>
      <c r="B142" s="5"/>
      <c r="C142" s="7"/>
      <c r="D142" s="7"/>
      <c r="F142" s="167" t="s">
        <v>388</v>
      </c>
    </row>
    <row r="143" spans="1:6">
      <c r="A143" s="166" t="s">
        <v>382</v>
      </c>
      <c r="B143" s="148" t="s">
        <v>615</v>
      </c>
      <c r="C143" s="7"/>
      <c r="D143" s="7"/>
      <c r="F143" s="167" t="s">
        <v>388</v>
      </c>
    </row>
    <row r="144" spans="1:6" ht="38.25">
      <c r="A144" s="165" t="s">
        <v>616</v>
      </c>
      <c r="B144" s="5" t="s">
        <v>617</v>
      </c>
      <c r="C144" s="7" t="s">
        <v>20</v>
      </c>
      <c r="D144" s="43">
        <v>1</v>
      </c>
      <c r="F144" s="167">
        <f t="shared" si="2"/>
        <v>0</v>
      </c>
    </row>
    <row r="145" spans="1:6">
      <c r="A145" s="165" t="s">
        <v>618</v>
      </c>
      <c r="B145" s="5" t="s">
        <v>619</v>
      </c>
      <c r="C145" s="7" t="s">
        <v>20</v>
      </c>
      <c r="D145" s="43">
        <v>1</v>
      </c>
      <c r="F145" s="167">
        <f t="shared" si="2"/>
        <v>0</v>
      </c>
    </row>
    <row r="146" spans="1:6">
      <c r="A146" s="165" t="s">
        <v>620</v>
      </c>
      <c r="B146" s="5" t="s">
        <v>621</v>
      </c>
      <c r="C146" s="7" t="s">
        <v>20</v>
      </c>
      <c r="D146" s="43">
        <v>1</v>
      </c>
      <c r="F146" s="167">
        <f t="shared" si="2"/>
        <v>0</v>
      </c>
    </row>
    <row r="147" spans="1:6">
      <c r="A147" s="165" t="s">
        <v>622</v>
      </c>
      <c r="B147" s="5" t="s">
        <v>623</v>
      </c>
      <c r="C147" s="7" t="s">
        <v>20</v>
      </c>
      <c r="D147" s="43">
        <v>14</v>
      </c>
      <c r="F147" s="167">
        <f t="shared" si="2"/>
        <v>0</v>
      </c>
    </row>
    <row r="148" spans="1:6">
      <c r="A148" s="165" t="s">
        <v>624</v>
      </c>
      <c r="B148" s="5" t="s">
        <v>625</v>
      </c>
      <c r="C148" s="152" t="s">
        <v>20</v>
      </c>
      <c r="D148" s="156">
        <v>2</v>
      </c>
      <c r="F148" s="167">
        <f t="shared" si="2"/>
        <v>0</v>
      </c>
    </row>
    <row r="149" spans="1:6">
      <c r="A149" s="165" t="s">
        <v>626</v>
      </c>
      <c r="B149" s="5" t="s">
        <v>627</v>
      </c>
      <c r="C149" s="43" t="s">
        <v>33</v>
      </c>
      <c r="D149" s="43">
        <v>330</v>
      </c>
      <c r="E149" s="167">
        <v>1.0592941176470589</v>
      </c>
      <c r="F149" s="167">
        <f t="shared" si="2"/>
        <v>349.56705882352946</v>
      </c>
    </row>
    <row r="150" spans="1:6">
      <c r="A150" s="165" t="s">
        <v>628</v>
      </c>
      <c r="B150" s="5" t="s">
        <v>591</v>
      </c>
      <c r="C150" s="43" t="s">
        <v>33</v>
      </c>
      <c r="D150" s="43">
        <v>250</v>
      </c>
      <c r="E150" s="167">
        <v>1.5435294117647058</v>
      </c>
      <c r="F150" s="167">
        <f t="shared" si="2"/>
        <v>385.88235294117646</v>
      </c>
    </row>
    <row r="151" spans="1:6">
      <c r="A151" s="165" t="s">
        <v>629</v>
      </c>
      <c r="B151" s="5" t="s">
        <v>593</v>
      </c>
      <c r="C151" s="43" t="s">
        <v>20</v>
      </c>
      <c r="D151" s="43">
        <v>40</v>
      </c>
      <c r="E151" s="167">
        <v>0.10964705882352942</v>
      </c>
      <c r="F151" s="167">
        <f t="shared" si="2"/>
        <v>4.3858823529411763</v>
      </c>
    </row>
    <row r="152" spans="1:6">
      <c r="A152" s="165" t="s">
        <v>630</v>
      </c>
      <c r="B152" s="5" t="s">
        <v>595</v>
      </c>
      <c r="C152" s="43" t="s">
        <v>603</v>
      </c>
      <c r="D152" s="43">
        <v>1</v>
      </c>
      <c r="E152" s="167">
        <v>6.117647058823529</v>
      </c>
      <c r="F152" s="167">
        <f t="shared" si="2"/>
        <v>6.117647058823529</v>
      </c>
    </row>
    <row r="153" spans="1:6">
      <c r="A153" s="165"/>
      <c r="B153" s="5"/>
      <c r="F153" s="167" t="s">
        <v>388</v>
      </c>
    </row>
    <row r="154" spans="1:6" s="2" customFormat="1">
      <c r="A154" s="166" t="s">
        <v>631</v>
      </c>
      <c r="B154" s="148" t="s">
        <v>410</v>
      </c>
      <c r="C154" s="160"/>
      <c r="D154" s="160"/>
      <c r="E154" s="161"/>
      <c r="F154" s="168">
        <f>SUM(F22:F153)</f>
        <v>31881.571670588241</v>
      </c>
    </row>
    <row r="155" spans="1:6">
      <c r="B155" s="5"/>
      <c r="F155" s="167" t="s">
        <v>388</v>
      </c>
    </row>
    <row r="156" spans="1:6" ht="114.75" customHeight="1">
      <c r="A156" s="1">
        <v>6086</v>
      </c>
      <c r="B156" s="230" t="s">
        <v>632</v>
      </c>
      <c r="F156" s="167" t="s">
        <v>388</v>
      </c>
    </row>
    <row r="157" spans="1:6">
      <c r="A157" s="1" t="s">
        <v>633</v>
      </c>
      <c r="B157" s="5" t="s">
        <v>634</v>
      </c>
      <c r="C157" s="43" t="s">
        <v>10</v>
      </c>
      <c r="D157" s="43">
        <v>1</v>
      </c>
      <c r="E157" s="167">
        <v>2900</v>
      </c>
      <c r="F157" s="167">
        <f>SUM(D157*E157)</f>
        <v>2900</v>
      </c>
    </row>
    <row r="158" spans="1:6">
      <c r="A158" s="1" t="s">
        <v>635</v>
      </c>
      <c r="B158" s="5" t="s">
        <v>636</v>
      </c>
      <c r="C158" s="43" t="s">
        <v>20</v>
      </c>
      <c r="D158" s="43">
        <v>1</v>
      </c>
      <c r="E158" s="167">
        <v>1000</v>
      </c>
      <c r="F158" s="167">
        <f>SUM(D158*E158)</f>
        <v>1000</v>
      </c>
    </row>
    <row r="159" spans="1:6">
      <c r="A159" s="1" t="s">
        <v>637</v>
      </c>
      <c r="B159" s="5" t="s">
        <v>638</v>
      </c>
      <c r="C159" s="43" t="s">
        <v>639</v>
      </c>
      <c r="D159" s="43">
        <v>40</v>
      </c>
      <c r="E159" s="167">
        <v>9.8000000000000007</v>
      </c>
      <c r="F159" s="167">
        <f>SUM(D159*E159)</f>
        <v>392</v>
      </c>
    </row>
    <row r="160" spans="1:6">
      <c r="A160" s="1" t="s">
        <v>640</v>
      </c>
      <c r="B160" s="5" t="s">
        <v>641</v>
      </c>
      <c r="C160" s="43" t="s">
        <v>639</v>
      </c>
      <c r="D160" s="43">
        <v>20</v>
      </c>
      <c r="E160" s="167">
        <v>12.25</v>
      </c>
      <c r="F160" s="167">
        <f>SUM(D160*E160)</f>
        <v>245</v>
      </c>
    </row>
    <row r="161" spans="1:6" s="2" customFormat="1">
      <c r="A161" s="163">
        <v>6086</v>
      </c>
      <c r="B161" s="148" t="s">
        <v>410</v>
      </c>
      <c r="C161" s="160"/>
      <c r="D161" s="160"/>
      <c r="E161" s="161"/>
      <c r="F161" s="168">
        <f>SUM(F157:F160)</f>
        <v>4537</v>
      </c>
    </row>
    <row r="163" spans="1:6" s="2" customFormat="1">
      <c r="A163" s="163"/>
      <c r="B163" s="148" t="s">
        <v>642</v>
      </c>
      <c r="C163" s="160"/>
      <c r="D163" s="160"/>
      <c r="E163" s="161"/>
      <c r="F163" s="168">
        <f>SUM(F161+F154+F18)</f>
        <v>64550.142494117652</v>
      </c>
    </row>
  </sheetData>
  <phoneticPr fontId="0" type="noConversion"/>
  <pageMargins left="0.59055118110236227" right="0.59055118110236227" top="0.59055118110236227" bottom="0.19685039370078741" header="0.51181102362204722" footer="0.51181102362204722"/>
  <pageSetup paperSize="9" scale="95" orientation="landscape" horizontalDpi="4294967295"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116058-E4DF-46D8-A7EC-0BCA554A66D6}">
  <sheetPr>
    <tabColor theme="9" tint="0.39997558519241921"/>
    <pageSetUpPr fitToPage="1"/>
  </sheetPr>
  <dimension ref="A1:Q71"/>
  <sheetViews>
    <sheetView showGridLines="0" tabSelected="1" zoomScale="115" zoomScaleNormal="115" workbookViewId="0">
      <selection activeCell="D57" sqref="D57"/>
    </sheetView>
  </sheetViews>
  <sheetFormatPr defaultColWidth="8" defaultRowHeight="11.25"/>
  <cols>
    <col min="1" max="1" width="3.5703125" style="172" customWidth="1"/>
    <col min="2" max="2" width="3.7109375" style="172" customWidth="1"/>
    <col min="3" max="3" width="13.140625" style="172" customWidth="1"/>
    <col min="4" max="4" width="64.140625" style="172" customWidth="1"/>
    <col min="5" max="5" width="6.42578125" style="172" customWidth="1"/>
    <col min="6" max="6" width="9.85546875" style="172" customWidth="1"/>
    <col min="7" max="7" width="12.28515625" style="172" customWidth="1"/>
    <col min="8" max="8" width="15.7109375" style="172" customWidth="1"/>
    <col min="9" max="9" width="16.42578125" style="173" customWidth="1"/>
    <col min="10" max="10" width="10.5703125" style="172" customWidth="1"/>
    <col min="11" max="11" width="14" style="172" customWidth="1"/>
    <col min="12" max="12" width="10.5703125" style="172" customWidth="1"/>
    <col min="13" max="13" width="12.85546875" style="172" customWidth="1"/>
    <col min="14" max="14" width="9.42578125" style="172" customWidth="1"/>
    <col min="15" max="15" width="12.85546875" style="172" customWidth="1"/>
    <col min="16" max="16" width="14" style="172" customWidth="1"/>
    <col min="17" max="17" width="9.42578125" style="172" customWidth="1"/>
    <col min="18" max="18" width="12.85546875" style="172" customWidth="1"/>
    <col min="19" max="19" width="14" style="172" customWidth="1"/>
    <col min="20" max="21" width="8" style="172"/>
    <col min="22" max="22" width="10.42578125" style="172" customWidth="1"/>
    <col min="23" max="16384" width="8" style="172"/>
  </cols>
  <sheetData>
    <row r="1" spans="1:9" ht="24.95" customHeight="1">
      <c r="A1" s="231" t="s">
        <v>647</v>
      </c>
    </row>
    <row r="2" spans="1:9" ht="6.95" customHeight="1"/>
    <row r="3" spans="1:9" ht="6.95" customHeight="1"/>
    <row r="4" spans="1:9" ht="12" customHeight="1">
      <c r="A4" s="174" t="s">
        <v>648</v>
      </c>
      <c r="B4" s="175"/>
      <c r="C4" s="175"/>
      <c r="D4" s="175"/>
      <c r="E4" s="176"/>
      <c r="F4" s="175"/>
      <c r="G4" s="175"/>
      <c r="H4" s="175"/>
      <c r="I4" s="177"/>
    </row>
    <row r="5" spans="1:9" ht="25.5" customHeight="1">
      <c r="A5" s="175"/>
      <c r="B5" s="175"/>
      <c r="C5" s="265" t="s">
        <v>688</v>
      </c>
      <c r="D5" s="266"/>
      <c r="E5" s="266"/>
      <c r="F5" s="266"/>
      <c r="G5" s="175"/>
      <c r="H5" s="175"/>
      <c r="I5" s="177"/>
    </row>
    <row r="6" spans="1:9" ht="12" customHeight="1">
      <c r="A6" s="174" t="s">
        <v>649</v>
      </c>
      <c r="B6" s="175"/>
      <c r="C6" s="265" t="s">
        <v>692</v>
      </c>
      <c r="D6" s="266"/>
      <c r="E6" s="266"/>
      <c r="F6" s="266"/>
      <c r="G6" s="175"/>
      <c r="H6" s="175"/>
      <c r="I6" s="177"/>
    </row>
    <row r="7" spans="1:9" ht="12" customHeight="1">
      <c r="A7" s="174"/>
      <c r="B7" s="175"/>
      <c r="C7" s="265" t="s">
        <v>693</v>
      </c>
      <c r="D7" s="266"/>
      <c r="E7" s="266"/>
      <c r="F7" s="266"/>
      <c r="G7" s="175"/>
      <c r="H7" s="175"/>
      <c r="I7" s="177"/>
    </row>
    <row r="8" spans="1:9" ht="16.5" customHeight="1">
      <c r="A8" s="175"/>
      <c r="B8" s="175"/>
      <c r="C8" s="265" t="s">
        <v>694</v>
      </c>
      <c r="D8" s="266"/>
      <c r="E8" s="266"/>
      <c r="F8" s="266"/>
      <c r="G8" s="175"/>
      <c r="H8" s="175"/>
      <c r="I8" s="177"/>
    </row>
    <row r="9" spans="1:9" ht="6.95" customHeight="1">
      <c r="A9" s="175"/>
      <c r="B9" s="175"/>
      <c r="C9" s="175"/>
      <c r="D9" s="175"/>
      <c r="E9" s="176"/>
      <c r="F9" s="175"/>
      <c r="G9" s="175"/>
      <c r="H9" s="175"/>
      <c r="I9" s="177"/>
    </row>
    <row r="10" spans="1:9" ht="25.9" customHeight="1">
      <c r="A10" s="174" t="s">
        <v>650</v>
      </c>
      <c r="B10" s="175"/>
      <c r="C10" s="175"/>
      <c r="D10" s="253" t="s">
        <v>689</v>
      </c>
      <c r="E10" s="176"/>
      <c r="F10" s="175"/>
      <c r="G10" s="174" t="s">
        <v>651</v>
      </c>
      <c r="H10" s="254">
        <v>44973</v>
      </c>
      <c r="I10" s="177"/>
    </row>
    <row r="11" spans="1:9" ht="8.4499999999999993" customHeight="1">
      <c r="A11" s="175"/>
      <c r="B11" s="175"/>
      <c r="C11" s="175"/>
      <c r="D11" s="255"/>
      <c r="E11" s="176"/>
      <c r="F11" s="175"/>
      <c r="G11" s="175"/>
      <c r="H11" s="175"/>
      <c r="I11" s="177"/>
    </row>
    <row r="12" spans="1:9" ht="15.2" customHeight="1">
      <c r="A12" s="174" t="s">
        <v>652</v>
      </c>
      <c r="B12" s="175"/>
      <c r="C12" s="175"/>
      <c r="D12" s="253" t="s">
        <v>690</v>
      </c>
      <c r="E12" s="176"/>
      <c r="F12" s="175"/>
      <c r="G12" s="174" t="s">
        <v>653</v>
      </c>
      <c r="H12" s="267" t="s">
        <v>654</v>
      </c>
      <c r="I12" s="267"/>
    </row>
    <row r="13" spans="1:9" ht="15.2" customHeight="1">
      <c r="A13" s="174" t="s">
        <v>655</v>
      </c>
      <c r="B13" s="175"/>
      <c r="C13" s="175"/>
      <c r="D13" s="253"/>
      <c r="E13" s="176"/>
      <c r="F13" s="175"/>
      <c r="G13" s="174" t="s">
        <v>656</v>
      </c>
      <c r="H13" s="267" t="s">
        <v>657</v>
      </c>
      <c r="I13" s="267"/>
    </row>
    <row r="14" spans="1:9" ht="10.35" customHeight="1"/>
    <row r="15" spans="1:9" s="258" customFormat="1" ht="29.25" customHeight="1">
      <c r="A15" s="256" t="s">
        <v>658</v>
      </c>
      <c r="B15" s="256" t="s">
        <v>659</v>
      </c>
      <c r="C15" s="256" t="s">
        <v>660</v>
      </c>
      <c r="D15" s="256" t="s">
        <v>644</v>
      </c>
      <c r="E15" s="257" t="s">
        <v>645</v>
      </c>
      <c r="F15" s="256" t="s">
        <v>661</v>
      </c>
      <c r="G15" s="256" t="s">
        <v>662</v>
      </c>
      <c r="H15" s="256" t="s">
        <v>663</v>
      </c>
      <c r="I15" s="256" t="s">
        <v>664</v>
      </c>
    </row>
    <row r="16" spans="1:9" ht="22.9" customHeight="1">
      <c r="A16" s="232"/>
      <c r="B16" s="233"/>
      <c r="C16" s="233"/>
      <c r="D16" s="233"/>
      <c r="E16" s="233"/>
      <c r="F16" s="233"/>
      <c r="G16" s="233"/>
      <c r="H16" s="234"/>
      <c r="I16" s="235"/>
    </row>
    <row r="17" spans="1:9" s="241" customFormat="1" ht="25.9" customHeight="1">
      <c r="A17" s="236"/>
      <c r="B17" s="237"/>
      <c r="C17" s="238"/>
      <c r="D17" s="238" t="s">
        <v>691</v>
      </c>
      <c r="E17" s="236"/>
      <c r="F17" s="236"/>
      <c r="G17" s="236"/>
      <c r="H17" s="239">
        <f>H44+H49+H59+H18</f>
        <v>0</v>
      </c>
      <c r="I17" s="240"/>
    </row>
    <row r="18" spans="1:9" s="247" customFormat="1" ht="22.9" customHeight="1">
      <c r="A18" s="242"/>
      <c r="B18" s="243"/>
      <c r="C18" s="244"/>
      <c r="D18" s="244" t="s">
        <v>696</v>
      </c>
      <c r="E18" s="242"/>
      <c r="F18" s="242"/>
      <c r="G18" s="242"/>
      <c r="H18" s="245">
        <f>SUM(H19:H43)</f>
        <v>0</v>
      </c>
      <c r="I18" s="246"/>
    </row>
    <row r="19" spans="1:9" ht="23.25" customHeight="1">
      <c r="A19" s="248">
        <v>1</v>
      </c>
      <c r="B19" s="248" t="s">
        <v>665</v>
      </c>
      <c r="C19" s="249"/>
      <c r="D19" s="249" t="s">
        <v>695</v>
      </c>
      <c r="E19" s="250" t="s">
        <v>20</v>
      </c>
      <c r="F19" s="251">
        <v>10</v>
      </c>
      <c r="G19" s="251"/>
      <c r="H19" s="251">
        <f t="shared" ref="H19:H43" si="0">ROUND(G19*F19,3)</f>
        <v>0</v>
      </c>
      <c r="I19" s="246"/>
    </row>
    <row r="20" spans="1:9" ht="23.25" customHeight="1">
      <c r="A20" s="248">
        <v>2</v>
      </c>
      <c r="B20" s="248" t="s">
        <v>665</v>
      </c>
      <c r="C20" s="249"/>
      <c r="D20" s="249" t="s">
        <v>697</v>
      </c>
      <c r="E20" s="250" t="s">
        <v>20</v>
      </c>
      <c r="F20" s="251">
        <v>5</v>
      </c>
      <c r="G20" s="251"/>
      <c r="H20" s="251">
        <f t="shared" ref="H20" si="1">ROUND(G20*F20,3)</f>
        <v>0</v>
      </c>
      <c r="I20" s="246"/>
    </row>
    <row r="21" spans="1:9" ht="23.25" customHeight="1">
      <c r="A21" s="248">
        <v>3</v>
      </c>
      <c r="B21" s="248" t="s">
        <v>665</v>
      </c>
      <c r="C21" s="249"/>
      <c r="D21" s="249" t="s">
        <v>698</v>
      </c>
      <c r="E21" s="250" t="s">
        <v>20</v>
      </c>
      <c r="F21" s="251">
        <v>8</v>
      </c>
      <c r="G21" s="251"/>
      <c r="H21" s="251">
        <f t="shared" ref="H21:H24" si="2">ROUND(G21*F21,3)</f>
        <v>0</v>
      </c>
      <c r="I21" s="246"/>
    </row>
    <row r="22" spans="1:9" ht="23.25" customHeight="1">
      <c r="A22" s="248">
        <v>4</v>
      </c>
      <c r="B22" s="248" t="s">
        <v>665</v>
      </c>
      <c r="C22" s="249"/>
      <c r="D22" s="249" t="s">
        <v>699</v>
      </c>
      <c r="E22" s="250" t="s">
        <v>20</v>
      </c>
      <c r="F22" s="251">
        <v>2</v>
      </c>
      <c r="G22" s="251"/>
      <c r="H22" s="251">
        <f t="shared" si="2"/>
        <v>0</v>
      </c>
      <c r="I22" s="246"/>
    </row>
    <row r="23" spans="1:9" ht="23.25" customHeight="1">
      <c r="A23" s="248">
        <v>5</v>
      </c>
      <c r="B23" s="248" t="s">
        <v>665</v>
      </c>
      <c r="C23" s="249"/>
      <c r="D23" s="249" t="s">
        <v>700</v>
      </c>
      <c r="E23" s="250" t="s">
        <v>20</v>
      </c>
      <c r="F23" s="251">
        <v>4</v>
      </c>
      <c r="G23" s="251"/>
      <c r="H23" s="251">
        <f t="shared" si="2"/>
        <v>0</v>
      </c>
      <c r="I23" s="246"/>
    </row>
    <row r="24" spans="1:9" ht="18" customHeight="1">
      <c r="A24" s="248">
        <v>6</v>
      </c>
      <c r="B24" s="248" t="s">
        <v>665</v>
      </c>
      <c r="C24" s="249"/>
      <c r="D24" s="249" t="s">
        <v>702</v>
      </c>
      <c r="E24" s="250" t="s">
        <v>20</v>
      </c>
      <c r="F24" s="251">
        <v>5</v>
      </c>
      <c r="G24" s="251"/>
      <c r="H24" s="251">
        <f t="shared" si="2"/>
        <v>0</v>
      </c>
      <c r="I24" s="246"/>
    </row>
    <row r="25" spans="1:9" ht="18" customHeight="1">
      <c r="A25" s="248">
        <v>7</v>
      </c>
      <c r="B25" s="248" t="s">
        <v>665</v>
      </c>
      <c r="C25" s="249"/>
      <c r="D25" s="249" t="s">
        <v>701</v>
      </c>
      <c r="E25" s="250" t="s">
        <v>20</v>
      </c>
      <c r="F25" s="251">
        <v>4</v>
      </c>
      <c r="G25" s="251"/>
      <c r="H25" s="251">
        <f t="shared" si="0"/>
        <v>0</v>
      </c>
      <c r="I25" s="246"/>
    </row>
    <row r="26" spans="1:9" ht="18" customHeight="1">
      <c r="A26" s="248">
        <v>8</v>
      </c>
      <c r="B26" s="248" t="s">
        <v>665</v>
      </c>
      <c r="C26" s="249"/>
      <c r="D26" s="249" t="s">
        <v>703</v>
      </c>
      <c r="E26" s="250" t="s">
        <v>20</v>
      </c>
      <c r="F26" s="251">
        <v>10</v>
      </c>
      <c r="G26" s="251"/>
      <c r="H26" s="251">
        <f t="shared" ref="H26" si="3">ROUND(G26*F26,3)</f>
        <v>0</v>
      </c>
      <c r="I26" s="246"/>
    </row>
    <row r="27" spans="1:9" ht="18" customHeight="1">
      <c r="A27" s="248">
        <v>9</v>
      </c>
      <c r="B27" s="248" t="s">
        <v>665</v>
      </c>
      <c r="C27" s="249"/>
      <c r="D27" s="249" t="s">
        <v>704</v>
      </c>
      <c r="E27" s="250" t="s">
        <v>20</v>
      </c>
      <c r="F27" s="251">
        <v>4</v>
      </c>
      <c r="G27" s="251"/>
      <c r="H27" s="251">
        <f t="shared" ref="H27:H28" si="4">ROUND(G27*F27,3)</f>
        <v>0</v>
      </c>
      <c r="I27" s="246"/>
    </row>
    <row r="28" spans="1:9" ht="18" customHeight="1">
      <c r="A28" s="248">
        <v>10</v>
      </c>
      <c r="B28" s="248" t="s">
        <v>665</v>
      </c>
      <c r="C28" s="249"/>
      <c r="D28" s="249" t="s">
        <v>705</v>
      </c>
      <c r="E28" s="250" t="s">
        <v>20</v>
      </c>
      <c r="F28" s="251">
        <v>5</v>
      </c>
      <c r="G28" s="251"/>
      <c r="H28" s="251">
        <f t="shared" si="4"/>
        <v>0</v>
      </c>
      <c r="I28" s="246"/>
    </row>
    <row r="29" spans="1:9" ht="18" customHeight="1">
      <c r="A29" s="248">
        <v>11</v>
      </c>
      <c r="B29" s="248" t="s">
        <v>665</v>
      </c>
      <c r="C29" s="249"/>
      <c r="D29" s="249" t="s">
        <v>707</v>
      </c>
      <c r="E29" s="250" t="s">
        <v>20</v>
      </c>
      <c r="F29" s="251">
        <v>1</v>
      </c>
      <c r="G29" s="251"/>
      <c r="H29" s="251">
        <f t="shared" si="0"/>
        <v>0</v>
      </c>
      <c r="I29" s="246"/>
    </row>
    <row r="30" spans="1:9" ht="18" customHeight="1">
      <c r="A30" s="248">
        <v>12</v>
      </c>
      <c r="B30" s="248" t="s">
        <v>665</v>
      </c>
      <c r="C30" s="249"/>
      <c r="D30" s="249" t="s">
        <v>706</v>
      </c>
      <c r="E30" s="250" t="s">
        <v>20</v>
      </c>
      <c r="F30" s="251">
        <v>3</v>
      </c>
      <c r="G30" s="251"/>
      <c r="H30" s="251">
        <f t="shared" ref="H30" si="5">ROUND(G30*F30,3)</f>
        <v>0</v>
      </c>
      <c r="I30" s="246"/>
    </row>
    <row r="31" spans="1:9" ht="18" customHeight="1">
      <c r="A31" s="248">
        <v>13</v>
      </c>
      <c r="B31" s="248" t="s">
        <v>665</v>
      </c>
      <c r="C31" s="249"/>
      <c r="D31" s="249" t="s">
        <v>708</v>
      </c>
      <c r="E31" s="250" t="s">
        <v>20</v>
      </c>
      <c r="F31" s="251">
        <v>17</v>
      </c>
      <c r="G31" s="251"/>
      <c r="H31" s="251">
        <f t="shared" si="0"/>
        <v>0</v>
      </c>
      <c r="I31" s="246"/>
    </row>
    <row r="32" spans="1:9" ht="18" customHeight="1">
      <c r="A32" s="248">
        <v>14</v>
      </c>
      <c r="B32" s="248" t="s">
        <v>665</v>
      </c>
      <c r="C32" s="249"/>
      <c r="D32" s="249" t="s">
        <v>709</v>
      </c>
      <c r="E32" s="250" t="s">
        <v>20</v>
      </c>
      <c r="F32" s="251">
        <v>7</v>
      </c>
      <c r="G32" s="251"/>
      <c r="H32" s="251">
        <f t="shared" si="0"/>
        <v>0</v>
      </c>
      <c r="I32" s="246"/>
    </row>
    <row r="33" spans="1:17" ht="18" customHeight="1">
      <c r="A33" s="248">
        <v>15</v>
      </c>
      <c r="B33" s="248" t="s">
        <v>666</v>
      </c>
      <c r="C33" s="249"/>
      <c r="D33" s="249" t="s">
        <v>718</v>
      </c>
      <c r="E33" s="250" t="s">
        <v>20</v>
      </c>
      <c r="F33" s="251">
        <f>F31+F32</f>
        <v>24</v>
      </c>
      <c r="G33" s="251"/>
      <c r="H33" s="251">
        <f>ROUND(G33*F33,3)</f>
        <v>0</v>
      </c>
      <c r="I33" s="246"/>
    </row>
    <row r="34" spans="1:17" ht="18" customHeight="1">
      <c r="A34" s="248">
        <v>16</v>
      </c>
      <c r="B34" s="248" t="s">
        <v>666</v>
      </c>
      <c r="C34" s="249"/>
      <c r="D34" s="249" t="s">
        <v>719</v>
      </c>
      <c r="E34" s="250" t="s">
        <v>20</v>
      </c>
      <c r="F34" s="251">
        <f>SUM(F19:F23)</f>
        <v>29</v>
      </c>
      <c r="G34" s="251"/>
      <c r="H34" s="251">
        <f>ROUND(G34*F34,3)</f>
        <v>0</v>
      </c>
      <c r="I34" s="246"/>
    </row>
    <row r="35" spans="1:17" ht="18" customHeight="1">
      <c r="A35" s="248">
        <v>17</v>
      </c>
      <c r="B35" s="248" t="s">
        <v>665</v>
      </c>
      <c r="C35" s="249"/>
      <c r="D35" s="249" t="s">
        <v>710</v>
      </c>
      <c r="E35" s="250" t="s">
        <v>20</v>
      </c>
      <c r="F35" s="251">
        <f>SUM(F24:F27)</f>
        <v>23</v>
      </c>
      <c r="G35" s="251"/>
      <c r="H35" s="251">
        <f t="shared" si="0"/>
        <v>0</v>
      </c>
      <c r="I35" s="246"/>
    </row>
    <row r="36" spans="1:17" ht="18" customHeight="1">
      <c r="A36" s="248">
        <v>18</v>
      </c>
      <c r="B36" s="248" t="s">
        <v>665</v>
      </c>
      <c r="C36" s="249"/>
      <c r="D36" s="249" t="s">
        <v>711</v>
      </c>
      <c r="E36" s="250" t="s">
        <v>33</v>
      </c>
      <c r="F36" s="251">
        <v>690</v>
      </c>
      <c r="G36" s="251"/>
      <c r="H36" s="251">
        <f t="shared" si="0"/>
        <v>0</v>
      </c>
      <c r="I36" s="246"/>
      <c r="K36" s="172">
        <v>50</v>
      </c>
      <c r="L36" s="172">
        <v>280</v>
      </c>
      <c r="M36" s="172">
        <v>98</v>
      </c>
      <c r="N36" s="172">
        <v>175</v>
      </c>
      <c r="O36" s="172">
        <v>21</v>
      </c>
      <c r="Q36" s="172">
        <f>SUM(K36:P36)</f>
        <v>624</v>
      </c>
    </row>
    <row r="37" spans="1:17" ht="18" customHeight="1">
      <c r="A37" s="248">
        <v>19</v>
      </c>
      <c r="B37" s="248" t="s">
        <v>665</v>
      </c>
      <c r="C37" s="249"/>
      <c r="D37" s="249" t="s">
        <v>712</v>
      </c>
      <c r="E37" s="250" t="s">
        <v>33</v>
      </c>
      <c r="F37" s="251">
        <v>50</v>
      </c>
      <c r="G37" s="251"/>
      <c r="H37" s="251">
        <f t="shared" si="0"/>
        <v>0</v>
      </c>
      <c r="I37" s="246"/>
    </row>
    <row r="38" spans="1:17" ht="18" customHeight="1">
      <c r="A38" s="248">
        <v>20</v>
      </c>
      <c r="B38" s="248" t="s">
        <v>665</v>
      </c>
      <c r="C38" s="249"/>
      <c r="D38" s="249" t="s">
        <v>713</v>
      </c>
      <c r="E38" s="250" t="s">
        <v>20</v>
      </c>
      <c r="F38" s="251">
        <v>30</v>
      </c>
      <c r="G38" s="251"/>
      <c r="H38" s="251">
        <f t="shared" si="0"/>
        <v>0</v>
      </c>
      <c r="I38" s="246"/>
    </row>
    <row r="39" spans="1:17" ht="18" customHeight="1">
      <c r="A39" s="248">
        <v>21</v>
      </c>
      <c r="B39" s="248" t="s">
        <v>665</v>
      </c>
      <c r="C39" s="249"/>
      <c r="D39" s="249" t="s">
        <v>714</v>
      </c>
      <c r="E39" s="250" t="s">
        <v>20</v>
      </c>
      <c r="F39" s="251">
        <v>23</v>
      </c>
      <c r="G39" s="251"/>
      <c r="H39" s="251">
        <f t="shared" si="0"/>
        <v>0</v>
      </c>
      <c r="I39" s="246"/>
    </row>
    <row r="40" spans="1:17" ht="18" customHeight="1">
      <c r="A40" s="248">
        <v>22</v>
      </c>
      <c r="B40" s="248" t="s">
        <v>665</v>
      </c>
      <c r="C40" s="249"/>
      <c r="D40" s="249" t="s">
        <v>715</v>
      </c>
      <c r="E40" s="250" t="s">
        <v>20</v>
      </c>
      <c r="F40" s="251">
        <v>23</v>
      </c>
      <c r="G40" s="251"/>
      <c r="H40" s="251">
        <f>ROUND(G40*F40,3)</f>
        <v>0</v>
      </c>
      <c r="I40" s="246"/>
    </row>
    <row r="41" spans="1:17" ht="18" customHeight="1">
      <c r="A41" s="248">
        <v>23</v>
      </c>
      <c r="B41" s="248" t="s">
        <v>665</v>
      </c>
      <c r="C41" s="249"/>
      <c r="D41" s="249" t="s">
        <v>685</v>
      </c>
      <c r="E41" s="250" t="s">
        <v>20</v>
      </c>
      <c r="F41" s="251">
        <v>2</v>
      </c>
      <c r="G41" s="251"/>
      <c r="H41" s="251">
        <f>ROUND(G41*F41,3)</f>
        <v>0</v>
      </c>
      <c r="I41" s="246"/>
    </row>
    <row r="42" spans="1:17" ht="18" customHeight="1">
      <c r="A42" s="248">
        <v>24</v>
      </c>
      <c r="B42" s="248" t="s">
        <v>666</v>
      </c>
      <c r="C42" s="249"/>
      <c r="D42" s="249" t="s">
        <v>686</v>
      </c>
      <c r="E42" s="250" t="s">
        <v>20</v>
      </c>
      <c r="F42" s="251">
        <f>F38+F39+F40</f>
        <v>76</v>
      </c>
      <c r="G42" s="251"/>
      <c r="H42" s="251">
        <f>ROUND(G42*F42,3)</f>
        <v>0</v>
      </c>
      <c r="I42" s="246"/>
    </row>
    <row r="43" spans="1:17" ht="18" customHeight="1">
      <c r="A43" s="248">
        <v>25</v>
      </c>
      <c r="B43" s="248" t="s">
        <v>666</v>
      </c>
      <c r="C43" s="252"/>
      <c r="D43" s="249" t="s">
        <v>687</v>
      </c>
      <c r="E43" s="250" t="s">
        <v>20</v>
      </c>
      <c r="F43" s="251">
        <v>23</v>
      </c>
      <c r="G43" s="251"/>
      <c r="H43" s="251">
        <f t="shared" si="0"/>
        <v>0</v>
      </c>
      <c r="I43" s="246"/>
    </row>
    <row r="44" spans="1:17" s="247" customFormat="1" ht="22.9" customHeight="1">
      <c r="A44" s="242"/>
      <c r="B44" s="243"/>
      <c r="C44" s="244"/>
      <c r="D44" s="244" t="s">
        <v>717</v>
      </c>
      <c r="E44" s="242"/>
      <c r="F44" s="242"/>
      <c r="G44" s="242"/>
      <c r="H44" s="245">
        <f>SUM(H45:H48)</f>
        <v>0</v>
      </c>
      <c r="I44" s="246"/>
    </row>
    <row r="45" spans="1:17" ht="18" customHeight="1">
      <c r="A45" s="248">
        <v>26</v>
      </c>
      <c r="B45" s="248" t="s">
        <v>665</v>
      </c>
      <c r="C45" s="249"/>
      <c r="D45" s="249" t="s">
        <v>716</v>
      </c>
      <c r="E45" s="250" t="s">
        <v>33</v>
      </c>
      <c r="F45" s="251">
        <v>750</v>
      </c>
      <c r="G45" s="251"/>
      <c r="H45" s="251">
        <f t="shared" ref="H45:H48" si="6">ROUND(G45*F45,3)</f>
        <v>0</v>
      </c>
      <c r="I45" s="246"/>
    </row>
    <row r="46" spans="1:17" ht="18" customHeight="1">
      <c r="A46" s="248">
        <v>27</v>
      </c>
      <c r="B46" s="248" t="s">
        <v>665</v>
      </c>
      <c r="C46" s="249"/>
      <c r="D46" s="249" t="s">
        <v>414</v>
      </c>
      <c r="E46" s="250" t="s">
        <v>33</v>
      </c>
      <c r="F46" s="251">
        <v>240</v>
      </c>
      <c r="G46" s="251"/>
      <c r="H46" s="251">
        <f t="shared" si="6"/>
        <v>0</v>
      </c>
      <c r="I46" s="246"/>
    </row>
    <row r="47" spans="1:17" ht="18" customHeight="1">
      <c r="A47" s="248">
        <v>28</v>
      </c>
      <c r="B47" s="248" t="s">
        <v>665</v>
      </c>
      <c r="C47" s="252"/>
      <c r="D47" s="249" t="s">
        <v>668</v>
      </c>
      <c r="E47" s="250" t="s">
        <v>33</v>
      </c>
      <c r="F47" s="251">
        <v>750</v>
      </c>
      <c r="G47" s="251"/>
      <c r="H47" s="251">
        <f t="shared" si="6"/>
        <v>0</v>
      </c>
      <c r="I47" s="246"/>
    </row>
    <row r="48" spans="1:17" ht="24" customHeight="1">
      <c r="A48" s="248">
        <v>29</v>
      </c>
      <c r="B48" s="248" t="s">
        <v>666</v>
      </c>
      <c r="C48" s="252"/>
      <c r="D48" s="249" t="s">
        <v>679</v>
      </c>
      <c r="E48" s="250" t="s">
        <v>33</v>
      </c>
      <c r="F48" s="251">
        <v>750</v>
      </c>
      <c r="G48" s="251"/>
      <c r="H48" s="251">
        <f t="shared" si="6"/>
        <v>0</v>
      </c>
      <c r="I48" s="246"/>
    </row>
    <row r="49" spans="1:9" s="247" customFormat="1" ht="22.9" customHeight="1">
      <c r="A49" s="242"/>
      <c r="B49" s="243"/>
      <c r="C49" s="244"/>
      <c r="D49" s="244" t="s">
        <v>726</v>
      </c>
      <c r="E49" s="242"/>
      <c r="F49" s="242"/>
      <c r="G49" s="242"/>
      <c r="H49" s="245">
        <f>SUM(H50:H53)</f>
        <v>0</v>
      </c>
      <c r="I49" s="246"/>
    </row>
    <row r="50" spans="1:9" ht="18" customHeight="1">
      <c r="A50" s="248">
        <v>30</v>
      </c>
      <c r="B50" s="248" t="s">
        <v>665</v>
      </c>
      <c r="C50" s="252"/>
      <c r="D50" s="249" t="s">
        <v>680</v>
      </c>
      <c r="E50" s="250" t="s">
        <v>33</v>
      </c>
      <c r="F50" s="251">
        <v>630</v>
      </c>
      <c r="G50" s="251"/>
      <c r="H50" s="251">
        <f t="shared" ref="H50:H53" si="7">ROUND(G50*F50,3)</f>
        <v>0</v>
      </c>
      <c r="I50" s="246"/>
    </row>
    <row r="51" spans="1:9" ht="18" customHeight="1">
      <c r="A51" s="248">
        <v>31</v>
      </c>
      <c r="B51" s="248" t="s">
        <v>666</v>
      </c>
      <c r="C51" s="252"/>
      <c r="D51" s="249" t="s">
        <v>681</v>
      </c>
      <c r="E51" s="250" t="s">
        <v>33</v>
      </c>
      <c r="F51" s="251">
        <v>630</v>
      </c>
      <c r="G51" s="251"/>
      <c r="H51" s="251">
        <f t="shared" si="7"/>
        <v>0</v>
      </c>
      <c r="I51" s="246"/>
    </row>
    <row r="52" spans="1:9" ht="18" customHeight="1">
      <c r="A52" s="248">
        <v>32</v>
      </c>
      <c r="B52" s="248" t="s">
        <v>665</v>
      </c>
      <c r="C52" s="252"/>
      <c r="D52" s="249" t="s">
        <v>682</v>
      </c>
      <c r="E52" s="250" t="s">
        <v>643</v>
      </c>
      <c r="F52" s="251">
        <v>38</v>
      </c>
      <c r="G52" s="251"/>
      <c r="H52" s="251">
        <f t="shared" si="7"/>
        <v>0</v>
      </c>
      <c r="I52" s="246"/>
    </row>
    <row r="53" spans="1:9" ht="18" customHeight="1">
      <c r="A53" s="248">
        <v>33</v>
      </c>
      <c r="B53" s="248" t="s">
        <v>666</v>
      </c>
      <c r="C53" s="252"/>
      <c r="D53" s="249" t="s">
        <v>683</v>
      </c>
      <c r="E53" s="250" t="s">
        <v>33</v>
      </c>
      <c r="F53" s="251">
        <v>630</v>
      </c>
      <c r="G53" s="251"/>
      <c r="H53" s="251">
        <f t="shared" si="7"/>
        <v>0</v>
      </c>
      <c r="I53" s="246"/>
    </row>
    <row r="54" spans="1:9" s="247" customFormat="1" ht="22.9" customHeight="1">
      <c r="A54" s="242"/>
      <c r="B54" s="243"/>
      <c r="C54" s="244"/>
      <c r="D54" s="244" t="s">
        <v>720</v>
      </c>
      <c r="E54" s="242"/>
      <c r="F54" s="242"/>
      <c r="G54" s="242"/>
      <c r="H54" s="245">
        <f>SUM(H55:H60)</f>
        <v>0</v>
      </c>
      <c r="I54" s="246"/>
    </row>
    <row r="55" spans="1:9" ht="18" customHeight="1">
      <c r="A55" s="248">
        <v>34</v>
      </c>
      <c r="B55" s="248" t="s">
        <v>666</v>
      </c>
      <c r="C55" s="252"/>
      <c r="D55" s="249" t="s">
        <v>721</v>
      </c>
      <c r="E55" s="250" t="s">
        <v>20</v>
      </c>
      <c r="F55" s="251">
        <v>1</v>
      </c>
      <c r="G55" s="251"/>
      <c r="H55" s="251">
        <f t="shared" ref="H55" si="8">ROUND(G55*F55,3)</f>
        <v>0</v>
      </c>
      <c r="I55" s="246"/>
    </row>
    <row r="56" spans="1:9" ht="18" customHeight="1">
      <c r="A56" s="248">
        <v>35</v>
      </c>
      <c r="B56" s="248" t="s">
        <v>666</v>
      </c>
      <c r="C56" s="252"/>
      <c r="D56" s="249" t="s">
        <v>722</v>
      </c>
      <c r="E56" s="250" t="s">
        <v>20</v>
      </c>
      <c r="F56" s="251">
        <v>13</v>
      </c>
      <c r="G56" s="251"/>
      <c r="H56" s="251">
        <f t="shared" ref="H56" si="9">ROUND(G56*F56,3)</f>
        <v>0</v>
      </c>
      <c r="I56" s="246"/>
    </row>
    <row r="57" spans="1:9" ht="18" customHeight="1">
      <c r="A57" s="248">
        <v>36</v>
      </c>
      <c r="B57" s="248" t="s">
        <v>666</v>
      </c>
      <c r="C57" s="252"/>
      <c r="D57" s="249" t="s">
        <v>723</v>
      </c>
      <c r="E57" s="250" t="s">
        <v>33</v>
      </c>
      <c r="F57" s="251">
        <v>490</v>
      </c>
      <c r="G57" s="251"/>
      <c r="H57" s="251">
        <f t="shared" ref="H57" si="10">ROUND(G57*F57,3)</f>
        <v>0</v>
      </c>
      <c r="I57" s="246"/>
    </row>
    <row r="58" spans="1:9" ht="18" customHeight="1">
      <c r="A58" s="248">
        <v>36</v>
      </c>
      <c r="B58" s="248" t="s">
        <v>666</v>
      </c>
      <c r="C58" s="252"/>
      <c r="D58" s="249" t="s">
        <v>724</v>
      </c>
      <c r="E58" s="250" t="s">
        <v>20</v>
      </c>
      <c r="F58" s="251">
        <v>1</v>
      </c>
      <c r="G58" s="251"/>
      <c r="H58" s="251">
        <f t="shared" ref="H58" si="11">ROUND(G58*F58,3)</f>
        <v>0</v>
      </c>
      <c r="I58" s="246"/>
    </row>
    <row r="59" spans="1:9" s="247" customFormat="1" ht="22.9" customHeight="1">
      <c r="A59" s="242"/>
      <c r="B59" s="243"/>
      <c r="C59" s="244"/>
      <c r="D59" s="244" t="s">
        <v>684</v>
      </c>
      <c r="E59" s="242"/>
      <c r="F59" s="242"/>
      <c r="G59" s="242"/>
      <c r="H59" s="245">
        <f>SUM(H60:H66)</f>
        <v>0</v>
      </c>
      <c r="I59" s="246"/>
    </row>
    <row r="60" spans="1:9" ht="18" customHeight="1">
      <c r="A60" s="248">
        <v>37</v>
      </c>
      <c r="B60" s="248" t="s">
        <v>666</v>
      </c>
      <c r="C60" s="252"/>
      <c r="D60" s="249" t="s">
        <v>674</v>
      </c>
      <c r="E60" s="250" t="s">
        <v>20</v>
      </c>
      <c r="F60" s="251">
        <v>1</v>
      </c>
      <c r="G60" s="251"/>
      <c r="H60" s="251">
        <f t="shared" ref="H60:H63" si="12">ROUND(G60*F60,3)</f>
        <v>0</v>
      </c>
      <c r="I60" s="246"/>
    </row>
    <row r="61" spans="1:9" ht="18" customHeight="1">
      <c r="A61" s="248">
        <v>38</v>
      </c>
      <c r="B61" s="248" t="s">
        <v>666</v>
      </c>
      <c r="C61" s="252"/>
      <c r="D61" s="249" t="s">
        <v>675</v>
      </c>
      <c r="E61" s="250" t="s">
        <v>111</v>
      </c>
      <c r="F61" s="251">
        <v>3</v>
      </c>
      <c r="G61" s="251"/>
      <c r="H61" s="251">
        <f t="shared" si="12"/>
        <v>0</v>
      </c>
      <c r="I61" s="246"/>
    </row>
    <row r="62" spans="1:9" ht="18" customHeight="1">
      <c r="A62" s="248">
        <v>39</v>
      </c>
      <c r="B62" s="248" t="s">
        <v>666</v>
      </c>
      <c r="C62" s="252"/>
      <c r="D62" s="249" t="s">
        <v>676</v>
      </c>
      <c r="E62" s="250" t="s">
        <v>20</v>
      </c>
      <c r="F62" s="251">
        <v>1</v>
      </c>
      <c r="G62" s="251"/>
      <c r="H62" s="251">
        <f t="shared" si="12"/>
        <v>0</v>
      </c>
      <c r="I62" s="246"/>
    </row>
    <row r="63" spans="1:9" ht="18" customHeight="1">
      <c r="A63" s="248">
        <v>40</v>
      </c>
      <c r="B63" s="248" t="s">
        <v>666</v>
      </c>
      <c r="C63" s="252"/>
      <c r="D63" s="249" t="s">
        <v>669</v>
      </c>
      <c r="E63" s="250" t="s">
        <v>111</v>
      </c>
      <c r="F63" s="251">
        <v>1</v>
      </c>
      <c r="G63" s="251"/>
      <c r="H63" s="251">
        <f t="shared" si="12"/>
        <v>0</v>
      </c>
      <c r="I63" s="246"/>
    </row>
    <row r="64" spans="1:9" ht="18" customHeight="1">
      <c r="A64" s="248">
        <v>41</v>
      </c>
      <c r="B64" s="248" t="s">
        <v>666</v>
      </c>
      <c r="C64" s="252"/>
      <c r="D64" s="249" t="s">
        <v>670</v>
      </c>
      <c r="E64" s="250" t="s">
        <v>671</v>
      </c>
      <c r="F64" s="251">
        <v>3</v>
      </c>
      <c r="G64" s="251"/>
      <c r="H64" s="251">
        <f>ROUND(G64*F64,3)/100</f>
        <v>0</v>
      </c>
      <c r="I64" s="246"/>
    </row>
    <row r="65" spans="1:9" ht="18" customHeight="1">
      <c r="A65" s="248">
        <v>42</v>
      </c>
      <c r="B65" s="248" t="s">
        <v>666</v>
      </c>
      <c r="C65" s="252"/>
      <c r="D65" s="249" t="s">
        <v>672</v>
      </c>
      <c r="E65" s="250" t="s">
        <v>671</v>
      </c>
      <c r="F65" s="251">
        <v>5</v>
      </c>
      <c r="G65" s="251"/>
      <c r="H65" s="251">
        <f>ROUND(G65*F65,3)/100</f>
        <v>0</v>
      </c>
      <c r="I65" s="246"/>
    </row>
    <row r="66" spans="1:9" ht="18" customHeight="1">
      <c r="A66" s="248">
        <v>43</v>
      </c>
      <c r="B66" s="248" t="s">
        <v>666</v>
      </c>
      <c r="C66" s="252"/>
      <c r="D66" s="249" t="s">
        <v>673</v>
      </c>
      <c r="E66" s="250" t="s">
        <v>671</v>
      </c>
      <c r="F66" s="251">
        <v>0.5</v>
      </c>
      <c r="G66" s="251"/>
      <c r="H66" s="251">
        <f>ROUND(G66*F66,3)/100</f>
        <v>0</v>
      </c>
      <c r="I66" s="246"/>
    </row>
    <row r="67" spans="1:9" s="184" customFormat="1" ht="15.75" customHeight="1">
      <c r="A67" s="178"/>
      <c r="B67" s="178"/>
      <c r="C67" s="179"/>
      <c r="D67" s="180" t="s">
        <v>646</v>
      </c>
      <c r="E67" s="181"/>
      <c r="F67" s="182"/>
      <c r="G67" s="182"/>
      <c r="H67" s="182"/>
      <c r="I67" s="183"/>
    </row>
    <row r="68" spans="1:9" s="184" customFormat="1" ht="94.5" customHeight="1">
      <c r="A68" s="178">
        <v>1</v>
      </c>
      <c r="B68" s="178"/>
      <c r="C68" s="179"/>
      <c r="D68" s="180" t="s">
        <v>677</v>
      </c>
      <c r="E68" s="181"/>
      <c r="F68" s="182"/>
      <c r="G68" s="182"/>
      <c r="H68" s="182"/>
      <c r="I68" s="183"/>
    </row>
    <row r="69" spans="1:9" s="184" customFormat="1" ht="46.5" customHeight="1">
      <c r="A69" s="178">
        <v>2</v>
      </c>
      <c r="B69" s="178"/>
      <c r="C69" s="179"/>
      <c r="D69" s="180" t="s">
        <v>667</v>
      </c>
      <c r="E69" s="181"/>
      <c r="F69" s="182"/>
      <c r="G69" s="182"/>
      <c r="H69" s="182"/>
      <c r="I69" s="183"/>
    </row>
    <row r="70" spans="1:9" s="184" customFormat="1" ht="53.25" customHeight="1">
      <c r="A70" s="178">
        <v>3</v>
      </c>
      <c r="B70" s="178"/>
      <c r="C70" s="179"/>
      <c r="D70" s="180" t="s">
        <v>678</v>
      </c>
      <c r="E70" s="181"/>
      <c r="F70" s="182"/>
      <c r="G70" s="182"/>
      <c r="H70" s="182"/>
      <c r="I70" s="183"/>
    </row>
    <row r="71" spans="1:9" s="184" customFormat="1" ht="52.5" customHeight="1">
      <c r="A71" s="178">
        <v>4</v>
      </c>
      <c r="B71" s="178"/>
      <c r="C71" s="179"/>
      <c r="D71" s="180" t="s">
        <v>725</v>
      </c>
      <c r="E71" s="181"/>
      <c r="F71" s="182"/>
      <c r="G71" s="182"/>
      <c r="H71" s="182"/>
      <c r="I71" s="183"/>
    </row>
  </sheetData>
  <autoFilter ref="A15:I66" xr:uid="{00000000-0009-0000-0000-000001000000}"/>
  <mergeCells count="6">
    <mergeCell ref="C5:F5"/>
    <mergeCell ref="C6:F6"/>
    <mergeCell ref="C8:F8"/>
    <mergeCell ref="H12:I12"/>
    <mergeCell ref="H13:I13"/>
    <mergeCell ref="C7:F7"/>
  </mergeCells>
  <pageMargins left="0.39374999999999999" right="0.39374999999999999" top="0.39374999999999999" bottom="0.39374999999999999" header="0" footer="0"/>
  <pageSetup paperSize="9" scale="71" fitToHeight="100" orientation="portrait" blackAndWhite="1"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8</vt:i4>
      </vt:variant>
      <vt:variant>
        <vt:lpstr>Pomenované rozsahy</vt:lpstr>
      </vt:variant>
      <vt:variant>
        <vt:i4>2</vt:i4>
      </vt:variant>
    </vt:vector>
  </HeadingPairs>
  <TitlesOfParts>
    <vt:vector size="10" baseType="lpstr">
      <vt:lpstr>6005</vt:lpstr>
      <vt:lpstr>Topení</vt:lpstr>
      <vt:lpstr>UT</vt:lpstr>
      <vt:lpstr>VZT</vt:lpstr>
      <vt:lpstr>ZTI</vt:lpstr>
      <vt:lpstr>ZTI-zařízení</vt:lpstr>
      <vt:lpstr>elektro</vt:lpstr>
      <vt:lpstr>VV</vt:lpstr>
      <vt:lpstr>VV!Názvy_tlače</vt:lpstr>
      <vt:lpstr>VV!Oblasť_tlače</vt:lpstr>
    </vt:vector>
  </TitlesOfParts>
  <Manager/>
  <Company>95</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MS Windows</dc:creator>
  <cp:keywords/>
  <dc:description/>
  <cp:lastModifiedBy>Peter</cp:lastModifiedBy>
  <cp:revision/>
  <dcterms:created xsi:type="dcterms:W3CDTF">1999-03-01T06:12:34Z</dcterms:created>
  <dcterms:modified xsi:type="dcterms:W3CDTF">2023-02-20T11:02:45Z</dcterms:modified>
  <cp:category/>
  <cp:contentStatus/>
</cp:coreProperties>
</file>